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AMANDAENERGYNAS\Documents\ANALYSIS Tools (TM)\Electricity Licence Performance Reporting\"/>
    </mc:Choice>
  </mc:AlternateContent>
  <xr:revisionPtr revIDLastSave="0" documentId="13_ncr:1_{764C0FB1-E41C-43B3-90A5-66EF660F420C}" xr6:coauthVersionLast="36" xr6:coauthVersionMax="36" xr10:uidLastSave="{00000000-0000-0000-0000-000000000000}"/>
  <bookViews>
    <workbookView xWindow="0" yWindow="0" windowWidth="28800" windowHeight="12810" tabRatio="812" activeTab="1" xr2:uid="{00000000-000D-0000-FFFF-FFFF00000000}"/>
  </bookViews>
  <sheets>
    <sheet name="Read this first" sheetId="36" r:id="rId1"/>
    <sheet name="Customers" sheetId="14" r:id="rId2"/>
    <sheet name="Affordability" sheetId="28" r:id="rId3"/>
    <sheet name="Disconnections for Non-Payment" sheetId="29" r:id="rId4"/>
    <sheet name="Reconnections" sheetId="30" r:id="rId5"/>
    <sheet name="Complaints" sheetId="31" r:id="rId6"/>
    <sheet name="Compensation Payments" sheetId="32" r:id="rId7"/>
    <sheet name="Call Centre Performance" sheetId="33" r:id="rId8"/>
    <sheet name="Energy Bill Debt Indicators" sheetId="34" r:id="rId9"/>
    <sheet name="Hardship Programs" sheetId="35" r:id="rId10"/>
  </sheets>
  <definedNames>
    <definedName name="_xlnm.Print_Area" localSheetId="2">Affordability!$A$1:$E$35</definedName>
    <definedName name="_xlnm.Print_Area" localSheetId="7">'Call Centre Performance'!$A$1:$E$12</definedName>
    <definedName name="_xlnm.Print_Area" localSheetId="6">'Compensation Payments'!$A$1:$E$12</definedName>
    <definedName name="_xlnm.Print_Area" localSheetId="5">Complaints!$A$1:$E$37</definedName>
    <definedName name="_xlnm.Print_Area" localSheetId="1">Customers!$A$1:$E$18</definedName>
    <definedName name="_xlnm.Print_Area" localSheetId="3">'Disconnections for Non-Payment'!$A$1:$E$20</definedName>
    <definedName name="_xlnm.Print_Area" localSheetId="8">'Energy Bill Debt Indicators'!$A$1:$E$18</definedName>
    <definedName name="_xlnm.Print_Area" localSheetId="9">'Hardship Programs'!$A$1:$E$24</definedName>
    <definedName name="_xlnm.Print_Area" localSheetId="0">'Read this first'!$A$1:$B$8</definedName>
    <definedName name="_xlnm.Print_Area" localSheetId="4">Reconnections!$A$1:$E$24</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35" l="1"/>
  <c r="A1" i="34"/>
  <c r="A1" i="31"/>
  <c r="A1" i="29"/>
  <c r="A1" i="30"/>
  <c r="A1" i="32"/>
  <c r="A1" i="33"/>
  <c r="A1" i="28"/>
  <c r="D10" i="33" l="1"/>
  <c r="D10" i="29" l="1"/>
  <c r="C12" i="14"/>
  <c r="C9" i="14"/>
  <c r="D20" i="30" l="1"/>
  <c r="D16" i="30"/>
  <c r="D14" i="30"/>
  <c r="D12" i="30"/>
  <c r="D10" i="30"/>
  <c r="D8" i="30"/>
  <c r="D6" i="30"/>
  <c r="D16" i="29"/>
  <c r="D8" i="29"/>
  <c r="D6" i="29"/>
  <c r="D32" i="28"/>
  <c r="D30" i="28"/>
  <c r="D28" i="28"/>
  <c r="D26" i="28"/>
  <c r="D24" i="28"/>
  <c r="D22" i="28"/>
  <c r="D20" i="28"/>
  <c r="D18" i="28"/>
  <c r="D16" i="28"/>
  <c r="D14" i="28"/>
  <c r="D12" i="28"/>
  <c r="D8" i="28"/>
  <c r="D6" i="28"/>
  <c r="D14" i="29" l="1"/>
  <c r="D12" i="29"/>
  <c r="D10" i="28"/>
  <c r="D22" i="30"/>
  <c r="D18" i="30"/>
  <c r="D30" i="31"/>
  <c r="D28" i="31"/>
  <c r="D26" i="31"/>
  <c r="D24" i="31"/>
  <c r="D22" i="31"/>
  <c r="D20" i="31"/>
  <c r="D18" i="31"/>
  <c r="D16" i="31"/>
  <c r="D14" i="31"/>
  <c r="D12" i="31"/>
  <c r="D10" i="31"/>
  <c r="D8" i="31"/>
  <c r="D35" i="31"/>
  <c r="D33" i="31"/>
  <c r="D7" i="33" l="1"/>
</calcChain>
</file>

<file path=xl/sharedStrings.xml><?xml version="1.0" encoding="utf-8"?>
<sst xmlns="http://schemas.openxmlformats.org/spreadsheetml/2006/main" count="369" uniqueCount="317">
  <si>
    <t>Description</t>
  </si>
  <si>
    <t xml:space="preserve">Number </t>
  </si>
  <si>
    <t>Percentage</t>
  </si>
  <si>
    <t>Basis of Reporting</t>
  </si>
  <si>
    <t>Disconnections for Non-Payment</t>
  </si>
  <si>
    <t>Reconnections</t>
  </si>
  <si>
    <t>Complaints</t>
  </si>
  <si>
    <t>Customers</t>
  </si>
  <si>
    <t>Call Centre Performance</t>
  </si>
  <si>
    <t>Compensation Payments</t>
  </si>
  <si>
    <t>Comments</t>
  </si>
  <si>
    <t>Indicator No.</t>
  </si>
  <si>
    <t>IndicatorNo.</t>
  </si>
  <si>
    <t>Comment</t>
  </si>
  <si>
    <t>IMPORTANT NOTICE FOR ELECTRICITY RETAIL LICENSEES</t>
  </si>
  <si>
    <t>Value ($)</t>
  </si>
  <si>
    <t>CCR 11</t>
  </si>
  <si>
    <t>CCR 1</t>
  </si>
  <si>
    <t>CCR 2</t>
  </si>
  <si>
    <t>CCR 3</t>
  </si>
  <si>
    <t>CCR 4</t>
  </si>
  <si>
    <t>CCR 5</t>
  </si>
  <si>
    <t>CCR 6</t>
  </si>
  <si>
    <t>CCR 7</t>
  </si>
  <si>
    <t>CCR 8</t>
  </si>
  <si>
    <t>CCR 9</t>
  </si>
  <si>
    <t>CCR 10</t>
  </si>
  <si>
    <t>CCR 12</t>
  </si>
  <si>
    <t>CCR 13</t>
  </si>
  <si>
    <t>CCR 14</t>
  </si>
  <si>
    <t>CCR 15</t>
  </si>
  <si>
    <t>CCR 16</t>
  </si>
  <si>
    <t>CCR 17</t>
  </si>
  <si>
    <t>CCR 18</t>
  </si>
  <si>
    <t>CCR 19</t>
  </si>
  <si>
    <t>CCR 20</t>
  </si>
  <si>
    <t>CCR 21</t>
  </si>
  <si>
    <t>CCR 22</t>
  </si>
  <si>
    <t>CCR 23</t>
  </si>
  <si>
    <t>CCR 24</t>
  </si>
  <si>
    <t>CCR 25</t>
  </si>
  <si>
    <t>CCR 26</t>
  </si>
  <si>
    <t>CCR 27</t>
  </si>
  <si>
    <t>CCR 28</t>
  </si>
  <si>
    <t>CCR 29</t>
  </si>
  <si>
    <t>CCR 30</t>
  </si>
  <si>
    <t>CCR 31</t>
  </si>
  <si>
    <t>CCR 32</t>
  </si>
  <si>
    <t>CCR 33</t>
  </si>
  <si>
    <t>CCR 34</t>
  </si>
  <si>
    <t>CCR 35</t>
  </si>
  <si>
    <t>CCR 36</t>
  </si>
  <si>
    <t>CCR 37</t>
  </si>
  <si>
    <t>CCR 38</t>
  </si>
  <si>
    <t>CCR 39</t>
  </si>
  <si>
    <t>CCR 40</t>
  </si>
  <si>
    <t>CCR 41</t>
  </si>
  <si>
    <t>CCR 42</t>
  </si>
  <si>
    <t>CCR 43</t>
  </si>
  <si>
    <t>CCR 44</t>
  </si>
  <si>
    <t>CCR 45</t>
  </si>
  <si>
    <t>CCR 46</t>
  </si>
  <si>
    <t>CCR 47</t>
  </si>
  <si>
    <t>CCR 48</t>
  </si>
  <si>
    <t>CCR 49</t>
  </si>
  <si>
    <t>CCR 50</t>
  </si>
  <si>
    <t>CCR 51</t>
  </si>
  <si>
    <t>CCR 52</t>
  </si>
  <si>
    <t>CCR 53</t>
  </si>
  <si>
    <t>CCR 54</t>
  </si>
  <si>
    <t>CCR 55</t>
  </si>
  <si>
    <t>CCR 56</t>
  </si>
  <si>
    <t>CCR 57</t>
  </si>
  <si>
    <t>CCR 58</t>
  </si>
  <si>
    <t>CCR 59</t>
  </si>
  <si>
    <t>CCR 60</t>
  </si>
  <si>
    <t>CCR 61</t>
  </si>
  <si>
    <t>CCR 62</t>
  </si>
  <si>
    <t>CCR 63</t>
  </si>
  <si>
    <t>CCR 64</t>
  </si>
  <si>
    <t>CCR 65</t>
  </si>
  <si>
    <t>CCR 66</t>
  </si>
  <si>
    <t>CCR 67</t>
  </si>
  <si>
    <t>CCR 68</t>
  </si>
  <si>
    <t>CCR 69</t>
  </si>
  <si>
    <t>CCR 70</t>
  </si>
  <si>
    <t>CCR 71</t>
  </si>
  <si>
    <t>CCR 72</t>
  </si>
  <si>
    <t>CCR 73</t>
  </si>
  <si>
    <t>CCR 74</t>
  </si>
  <si>
    <t>CCR 75</t>
  </si>
  <si>
    <t>CCR 76</t>
  </si>
  <si>
    <t>CCR 77</t>
  </si>
  <si>
    <t>CCR 78</t>
  </si>
  <si>
    <t>CCR 79</t>
  </si>
  <si>
    <t>CCR 80</t>
  </si>
  <si>
    <t>CCR 81</t>
  </si>
  <si>
    <t>CCR 82</t>
  </si>
  <si>
    <t>CCR 83</t>
  </si>
  <si>
    <t>CCR 84</t>
  </si>
  <si>
    <t>CCR 85</t>
  </si>
  <si>
    <t>CCR 86</t>
  </si>
  <si>
    <t>CCR 87</t>
  </si>
  <si>
    <t>CCR 88</t>
  </si>
  <si>
    <t>CCR 89</t>
  </si>
  <si>
    <t>CCR 90</t>
  </si>
  <si>
    <t>CCR 91</t>
  </si>
  <si>
    <t>CCR 92</t>
  </si>
  <si>
    <t>CCR 93</t>
  </si>
  <si>
    <t>CCR 94</t>
  </si>
  <si>
    <t>CCR 95</t>
  </si>
  <si>
    <t>CCR 96</t>
  </si>
  <si>
    <t>CCR 97</t>
  </si>
  <si>
    <t>CCR 98</t>
  </si>
  <si>
    <t>CCR 99</t>
  </si>
  <si>
    <t>CCR 100</t>
  </si>
  <si>
    <t>CCR 101</t>
  </si>
  <si>
    <t>CCR 102</t>
  </si>
  <si>
    <t>CCR 103</t>
  </si>
  <si>
    <t>CCR 104</t>
  </si>
  <si>
    <t>CCR 105</t>
  </si>
  <si>
    <t>CCR 106</t>
  </si>
  <si>
    <t>CCR 107</t>
  </si>
  <si>
    <t>CCR 108</t>
  </si>
  <si>
    <t>CCR 109</t>
  </si>
  <si>
    <t>CCR 110</t>
  </si>
  <si>
    <t>CCR 111</t>
  </si>
  <si>
    <t>CCR 112</t>
  </si>
  <si>
    <t>CCR 113</t>
  </si>
  <si>
    <t>CCR 114</t>
  </si>
  <si>
    <t>Energy Bill Debt Indicators</t>
  </si>
  <si>
    <t>CCR 115</t>
  </si>
  <si>
    <t>CCR 116</t>
  </si>
  <si>
    <t>CCR 117</t>
  </si>
  <si>
    <t>CCR 118</t>
  </si>
  <si>
    <t>CCR 119</t>
  </si>
  <si>
    <t>CCR 120</t>
  </si>
  <si>
    <t>Hardship Programs</t>
  </si>
  <si>
    <t>CCR 121</t>
  </si>
  <si>
    <t>Total number of business customers that the retailer has requested to be reconnected at the same supply address and in the same name after previously requesting the customer be disconnected</t>
  </si>
  <si>
    <t>Number</t>
  </si>
  <si>
    <t>Reporting Period: 2017/18</t>
  </si>
  <si>
    <t>CCR 122</t>
  </si>
  <si>
    <t>CCR 123</t>
  </si>
  <si>
    <t>CCR 124</t>
  </si>
  <si>
    <t>CCR 125</t>
  </si>
  <si>
    <t>CCR 126</t>
  </si>
  <si>
    <t>CCR 127</t>
  </si>
  <si>
    <t>CCR 128</t>
  </si>
  <si>
    <t>CCR 129</t>
  </si>
  <si>
    <t>CCR 130</t>
  </si>
  <si>
    <t>CCR 131</t>
  </si>
  <si>
    <t>CCR 132</t>
  </si>
  <si>
    <t>CCR 133</t>
  </si>
  <si>
    <t>CCR 134</t>
  </si>
  <si>
    <t>CCR 135</t>
  </si>
  <si>
    <t>CCR 136</t>
  </si>
  <si>
    <t>CCR 137</t>
  </si>
  <si>
    <t>CCR 138</t>
  </si>
  <si>
    <t>CCR 139</t>
  </si>
  <si>
    <t>CCR 140</t>
  </si>
  <si>
    <t>CCR 141</t>
  </si>
  <si>
    <t>CCR 142</t>
  </si>
  <si>
    <t xml:space="preserve">           </t>
  </si>
  <si>
    <t xml:space="preserve">Note: Indicators CCR 120 &amp; 121 are hardship program indicators. </t>
  </si>
  <si>
    <t xml:space="preserve">Note: Indicators CCR 122-127 are energy bill debt indicators. </t>
  </si>
  <si>
    <t>Affordability</t>
  </si>
  <si>
    <t>Total number of residential customers (excluding hardship program customers) repaying an energy bill debt as at 30 June.</t>
  </si>
  <si>
    <t>Total number of business customers repaying an energy bill debt as at 30 June.</t>
  </si>
  <si>
    <t>Total number of residential customers using Centrelink's Centrepay to pay their energy bills as at 30 June.</t>
  </si>
  <si>
    <t>Average amount of energy bill debt for residential customers (excluding hardship program customers), as at 30 June.</t>
  </si>
  <si>
    <t>Average amount of energy bill debt for business customers as at 30 June.</t>
  </si>
  <si>
    <t xml:space="preserve">Total number of residential customers (excluding hardship program customers) with energy bill debt that is over $500 but less than $1,500 as at 30 June. </t>
  </si>
  <si>
    <t>Total number of residential customers (excluding hardship program customers) with energy bill debt that is over $1,500 but less than $2,500 as at 30 June.</t>
  </si>
  <si>
    <t>Total number of residential customers (excluding hardship program customers) with energy bill debt that is over $2,500 as at 30 June.</t>
  </si>
  <si>
    <t>Total number of residential customers (excluding hardship program customers) on an instalment plan, as at 30 June.</t>
  </si>
  <si>
    <t>Total number of residential customers (excluding hardship program customers) who, during the reporting year, had their instalment plan cancelled by the retailer for non-payment.</t>
  </si>
  <si>
    <t>Total number of residential customers (excluding hardship program customers) who, during the reporting year, successfully completed their instalment plan.</t>
  </si>
  <si>
    <t>Total number of residential customers on a retailer's hardship program as at 30 June.</t>
  </si>
  <si>
    <t>Average energy bill debt of residential hardship program customers, as at 30 June.</t>
  </si>
  <si>
    <t>Total number of residential hardship program customers who are also energy concessions customers, as at 30 June.</t>
  </si>
  <si>
    <t>Total number of residential customers denied access to the hardship program during the reporting year.</t>
  </si>
  <si>
    <t>Average energy bill debt (as at the time of entering the hardship program) for those residential hardship program customers who entered the hardship program during the reporting year.</t>
  </si>
  <si>
    <t>Total number of residential hardship program customers who entered the hardship program during the reporting period, with an energy bill debt (as at the time of entering the hardship program) that was between $0 and $500.</t>
  </si>
  <si>
    <t>Total number of residential hardship program customers who entered the hardship program during the reporting period, with an energy bill debt (as at the time of entering the hardship program) that was over $500 but less than $1,500.</t>
  </si>
  <si>
    <t>Total number of residential hardship program customers who entered the hardship program during the reporting period, with an energy bill debt (as at the time of entering the hardship program) that was over $1,500 but less than $2,500.</t>
  </si>
  <si>
    <t>Total number of residential hardship program customers who entered the hardship program during the reporting period, with an energy bill debt (as at the time of entering the hardship program) that was $2,500 or more.</t>
  </si>
  <si>
    <t>Total number of residential hardship program customers using an instalment plan (excluding those who make their payment plan payments using Centrepay), as at 30 June.</t>
  </si>
  <si>
    <t>Total number of residential hardship program customers using Centrepay, as at 30 June.</t>
  </si>
  <si>
    <t>Total number of residential customers who exited the hardship program during the reporting year.</t>
  </si>
  <si>
    <t>Total number of residential customers who exited the hardship program during the reporting year, who successfully completed the hardship program or exited the program by agreement with the retailer.</t>
  </si>
  <si>
    <t>Total number of residential customers who exited the hardship program during the reporting year, who were excluded or removed from the program for non-compliance (for example, where the customer did not make the required payments, or where they failed to contact the retailer.  This should also include those hardship program customers who leave the program because they feel they are not able to meet the program requirements or payments requested by the retailer).</t>
  </si>
  <si>
    <t>Total number of residential customers who exited the hardship program during the reporting year, who switched, transferred or left the retailer.</t>
  </si>
  <si>
    <t>Total number of residential customers disconnected for non-payment of a bill during the reporting year, who successfully completed the hardship program, or exited by agreement with the retailer, in the reporting year or in the previous reporting year.</t>
  </si>
  <si>
    <t>Total number of residential customers who successfully completed the hardship program or exited the program by agreement with the retailer in the reporting year or in the previous reporting year, who were reconnected in the same name and at the same address within seven days of disconnection for non-payment.</t>
  </si>
  <si>
    <t xml:space="preserve">Note: Do not enter data into cells that are shaded grey or yellow.  Grey cells are not applicable, and yellow cells contain a formula that will automatically calculate the percentage. </t>
  </si>
  <si>
    <t xml:space="preserve">Do not enter data into cells that are shaded grey.  Those cells are not applicable. </t>
  </si>
  <si>
    <t xml:space="preserve">Note: Do not enter data into cells that are shaded grey or yellow.  Grey cells are not applicable, and yellow cells contain a formula that will automatically calculate the data. </t>
  </si>
  <si>
    <t>Retailer:</t>
  </si>
  <si>
    <t>Electricity Compliance Manual Datasheet - 2017/18 Retail Indicators</t>
  </si>
  <si>
    <t>https://www.erawa.com.au/electricity/electricity-licensing/regulatory-guidelines</t>
  </si>
  <si>
    <r>
      <t xml:space="preserve">Licensees should refer to the </t>
    </r>
    <r>
      <rPr>
        <i/>
        <sz val="14"/>
        <rFont val="Arial"/>
        <family val="2"/>
      </rPr>
      <t>2018 Electricity Retail Licence Performance Reporting Handbook</t>
    </r>
    <r>
      <rPr>
        <sz val="14"/>
        <rFont val="Arial"/>
        <family val="2"/>
      </rPr>
      <t xml:space="preserve"> for information on the definitions of electricity retail indicators, listed in these Datasheets.  The Handbook is available on the ERA website (see link below)</t>
    </r>
  </si>
  <si>
    <t>Total number of residential customers that the retailer has requested to be reconnected within 7 days of requesting the residential customer be disconnected.</t>
  </si>
  <si>
    <t>Percentage of residential customers  that the retailer has requested to be reconnected within 7 days of requesting the residential customer account be disconnected.</t>
  </si>
  <si>
    <t>Percentage of residential customers that  the retailer has requested to be reconnected that were not reconnected within the prescribed timeframe.</t>
  </si>
  <si>
    <t>Total number of residential customers that the retailer has requested to be reconnected that were not reconnected within the prescribed timeframe.</t>
  </si>
  <si>
    <t>Percentage of residential customers that the retailer has requested to be reconnected at the same supply address and in the same name after previously requesting the customer be disconnected.</t>
  </si>
  <si>
    <t>Percentage of business customers that the retailer has requested to be reconnected at the same supply address and in the same name after previously requesting the customer be disconnected.</t>
  </si>
  <si>
    <t>Total number of business customers that the retailer has requested to be reconnected that were not reconnected within the prescribed timeframe.</t>
  </si>
  <si>
    <t>Percentage of business customers that the retailer has requested to be reconnected that were not reconnected within the prescribed timeframe.</t>
  </si>
  <si>
    <t>Total number of business customers that the retailer has requested to be reconnected within 7 days of requesting the business customer be disconnected.</t>
  </si>
  <si>
    <t>Percentage of business customers that the retailer has requested to be reconnected within 7 days of requesting the business customer be disconnected.</t>
  </si>
  <si>
    <t>Total number of reconnections within 7 days involving residential customers that were previously the subject of an instalment plan.</t>
  </si>
  <si>
    <t>Percentage of disconnections reconnected within 7 days involving residential customers that were previously the subject of an instalment plan.</t>
  </si>
  <si>
    <t>Total number of reconnections within 7 days involving residential customers that have also been reconnected on at least 1 other occasion during the reporting year or the previous reporting year.</t>
  </si>
  <si>
    <t>Percentage of disconnections reconnected within 7 days involving residential customers that have also been reconnected on at least 1 other occasion during the reporting year or the previous reporting year.</t>
  </si>
  <si>
    <t>Total number of reconnections within 7 days involving residential customers that, immediately prior to disconnection, were the subject of a concession.</t>
  </si>
  <si>
    <t>Percentage of disconnections reconnected within 7 days involving residential customers that, immediately prior to disconnection, were the subject of a concession.</t>
  </si>
  <si>
    <t>Total number of residential customers that the retailer has requested to be reconnected at the same supply address and in the same name after previously requesting the customer be disconnected.</t>
  </si>
  <si>
    <t>Total number of residential customers that have been disconnected for failure to pay a bill.</t>
  </si>
  <si>
    <t>Percentage of residential customers that have been disconnected for failure to pay a bill.</t>
  </si>
  <si>
    <t>Total number of business customers that  have been disconnected for failure to pay a bill.</t>
  </si>
  <si>
    <t>Percentage of business customers that have been disconnected for failure to pay a bill.</t>
  </si>
  <si>
    <t>Total number of residential customer disconnections involving customers that were previously the subject of an instalment plan.</t>
  </si>
  <si>
    <t>Percentage of residential customer disconnections involving customers that were previously the subject of an instalment plan.</t>
  </si>
  <si>
    <t>Total number of residential customers that have been disconnected and that have been disconnected on at least 1 other occasion during the reporting year or the previous reporting year.</t>
  </si>
  <si>
    <t>Percentage of residential customers that have been disconnected and that have been disconnected on at least 1 other occasion during the reporting year or the previous reporting year.</t>
  </si>
  <si>
    <t>Total number of residential customers that have been disconnected while the subject of a concession.</t>
  </si>
  <si>
    <t>Percentage of residential customers that have been disconnected while the subject of a concession.</t>
  </si>
  <si>
    <t>The number of instances where a pre-payment meter customer has been disconnected.</t>
  </si>
  <si>
    <t>Percentage of pre-payment meter customer disconnections.</t>
  </si>
  <si>
    <t>Not used.</t>
  </si>
  <si>
    <t>The number of pre-payment meter customers who the retailer identifies have been disconnected 2 or more times in any 1 month period for longer than 120 minutes on each occasion.</t>
  </si>
  <si>
    <t>Total number of residential customers that have been issued with a bill outside the prescribed timeframes and where the delay is due to fault on the part of the retailer.</t>
  </si>
  <si>
    <t>Percentage of residential customers that have been issued with a bill outside the prescribed timeframes and where the delay is due to fault on the part of the retailer.</t>
  </si>
  <si>
    <t>Total number of residential customers that have been issued with a bill outside the prescribed timeframes and where the delay is due to the retailer not receiving the billing data from the distributor.</t>
  </si>
  <si>
    <t>Percentage of residential customers that have been issued with a bill outside the prescribed timeframes and where the delay is due to the retailer not receiving the billing data from the distributor.</t>
  </si>
  <si>
    <t>Total number of residential customers that have been issued with a bill outside the prescribed timeframes and where the delay is due to the actions of the customer.</t>
  </si>
  <si>
    <t>Percentage of residential customers that have been issued with a bill outside the prescribed timeframes and where the delay is due to the actions of the customer.</t>
  </si>
  <si>
    <t>Total number of residential customers that are subject to an instalment plan.</t>
  </si>
  <si>
    <t>Percentage of residential accounts that are subject to an instalment plan.</t>
  </si>
  <si>
    <t>Total number of residential customers that have been granted additional time to pay a bill.</t>
  </si>
  <si>
    <t>Percentage of residential customers that have been granted additional time to pay a bill.</t>
  </si>
  <si>
    <t>Total number of residential customers that have been placed on a shortened billing cycle.</t>
  </si>
  <si>
    <t>Total number of business customers that have been issued with a bill outside the prescribed timeframes.</t>
  </si>
  <si>
    <t>Percentage of residential customers that have been placed on a shortened billing cycle.</t>
  </si>
  <si>
    <t>Percentage of business customers that have been issued with a bill outside the prescribed timeframes.</t>
  </si>
  <si>
    <t>Total number of business customers that are subject to an instalment plan.</t>
  </si>
  <si>
    <t>Percentage of business customers that are subject to an instalment plan.</t>
  </si>
  <si>
    <t>Total number of business customers that have been granted additional time to pay a bill.</t>
  </si>
  <si>
    <t>Percentage of business customers that have been granted additional time to pay a bill.</t>
  </si>
  <si>
    <t>Total number of business customers that have been placed on a shortened billing cycle.</t>
  </si>
  <si>
    <t>Percentage of business customers that have been placed on a shortened billing cycle.</t>
  </si>
  <si>
    <t>Total number of residential customers that have had their direct debit plans terminated.</t>
  </si>
  <si>
    <t>Percentage of business customers that have lodged security deposits in relation to their business customer account.</t>
  </si>
  <si>
    <t>Total number of business customers that have lodged security deposits in relation to their business customer account.</t>
  </si>
  <si>
    <t>Percentage of residential customers that have lodged security deposits in relation to their residential customer account.</t>
  </si>
  <si>
    <t>Total number of residential customers that have lodged security deposits in relation to their residential customer account.</t>
  </si>
  <si>
    <t>Percentage of residential customers that have had their direct debit plans terminated.</t>
  </si>
  <si>
    <t>Total number of business customers that have had their direct debit plans terminated.</t>
  </si>
  <si>
    <t>Percentage of business customers that have had their direct debit plans terminated.</t>
  </si>
  <si>
    <t>The number of pre-payment meter customers who have informed the retailer that the customer is experiencing payment difficulties or financial hardship.</t>
  </si>
  <si>
    <t>Total number of residential customers that are contestable customers.</t>
  </si>
  <si>
    <t>Total number of residential customers that are non-contestable customers.</t>
  </si>
  <si>
    <t>Total number of residential customers.</t>
  </si>
  <si>
    <r>
      <t xml:space="preserve">Total number of business </t>
    </r>
    <r>
      <rPr>
        <sz val="10"/>
        <rFont val="Arial"/>
        <family val="2"/>
      </rPr>
      <t>customers that are contestable customers.</t>
    </r>
  </si>
  <si>
    <t>Total number of business customers that are non-contestable customers.</t>
  </si>
  <si>
    <t>Total number of business customers.</t>
  </si>
  <si>
    <t>Total number of pre-payment meter customers.</t>
  </si>
  <si>
    <t>Total number of pre-payment meter customers who have reverted to a standard meter within 3 months of meter installation or entering into a contract.</t>
  </si>
  <si>
    <t>Total number of pre-payment meter customers who have reverted to a standard meter.</t>
  </si>
  <si>
    <t>Total number of complaints received from residential customers, other than complaints received from pre-payment meter customers.</t>
  </si>
  <si>
    <t>Total number of complaints received from business customers, other than complaints received from pre-payment meter customers.</t>
  </si>
  <si>
    <t>Total number of the residential customer complaints that relate to billing/credit complaints.</t>
  </si>
  <si>
    <t>Percentage of the residential customer complaints that relate to billing/credit complaints.</t>
  </si>
  <si>
    <t>Total number of the business customer complaints that relate to billing/credit complaints.</t>
  </si>
  <si>
    <t>Percentage of the business customer complaints that relate to billing/credit complaints.</t>
  </si>
  <si>
    <t>Total number of the residential customer complaints that relate to transfer complaints.</t>
  </si>
  <si>
    <t>Percentage of the residential customer complaints that relate to transfer complaints.</t>
  </si>
  <si>
    <t>Total number of the business customer complaints that relate to transfer complaints.</t>
  </si>
  <si>
    <t>Percentage of the business customer complaints that relate to transfer complaints.</t>
  </si>
  <si>
    <t>Total number of the residential customer complaints that relate to marketing complaints (including complaints made directly to a retailer).</t>
  </si>
  <si>
    <t>Percentage of the residential customer complaints that relate to marketing complaints (including complaints made directly to a retailer).</t>
  </si>
  <si>
    <t>Total number of the business customer complaints that relate to marketing complaints (including complaints made directly to a retailer).</t>
  </si>
  <si>
    <t>Percentage of the business customer complaints that relate to marketing complaints (including complaints made directly to a retailer).</t>
  </si>
  <si>
    <t>Total number of the residential customer complaints that relate to other complaints.</t>
  </si>
  <si>
    <t>Percentage of the residential customer complaints that relate to other complaints.</t>
  </si>
  <si>
    <t>Total number of the business customer complaints that relate to other complaints.</t>
  </si>
  <si>
    <t xml:space="preserve">Percentage of complaints from pre-payment meter customers concluded within 20 business days. </t>
  </si>
  <si>
    <t>Total number of complaints from pre-payment meter customers concluded within 20 business days.</t>
  </si>
  <si>
    <t>Percentage of complaints from pre-payment meter customers concluded within 15 business days.</t>
  </si>
  <si>
    <t>Total number of complaints from pre-payment meter customers concluded within 15 business days.</t>
  </si>
  <si>
    <t>Total number of complaints from pre-payment meter customers.</t>
  </si>
  <si>
    <t>Percentage of complaints from business customers concluded within 20 business days.</t>
  </si>
  <si>
    <t>Total number of complaints from business customers concluded within 20 business days.</t>
  </si>
  <si>
    <t>Percentage of complaints from business customers concluded within 15 business days.</t>
  </si>
  <si>
    <t>Total number of complaints from business customers concluded within 15 business days.</t>
  </si>
  <si>
    <t>Percentage of complaints from residential customers concluded within 20 business days.</t>
  </si>
  <si>
    <t>Total number of complaints from residential customers concluded within 20 business days.</t>
  </si>
  <si>
    <t>Percentage of complaints from residential customers concluded within 15 business days.</t>
  </si>
  <si>
    <t>Total number of complaints from residential customers concluded within 15 business days.</t>
  </si>
  <si>
    <t>Percentage of the business customer complaints that relate to other complaints.</t>
  </si>
  <si>
    <t>Total number of payments made to customers under clause 14.1 of the Code of Conduct.</t>
  </si>
  <si>
    <t>The total amount paid to customers under clause 14.1 of the Code of Conduct.</t>
  </si>
  <si>
    <t>Total number of payments made to customers under clause 14.2 of the Code of Conduct.</t>
  </si>
  <si>
    <t>Total amount paid to customers under clause 14.2 of the Code of Conduct.</t>
  </si>
  <si>
    <t>Total number of payments made to customers under clause 14.3 of the Code of Conduct.</t>
  </si>
  <si>
    <t>Total amount paid to customers under clause 14.3 of the Code of Conduct.</t>
  </si>
  <si>
    <t>Total number of telephone calls to a call centre of the retailer.</t>
  </si>
  <si>
    <t>Total number of telephone calls to a call centre answered by a call centre operator within 30 seconds.</t>
  </si>
  <si>
    <t>Percentage of telephone calls to a call centre answered by a call centre operator within 30 seconds.</t>
  </si>
  <si>
    <t>Average duration (in seconds) before a call is answered by a call centre operator.</t>
  </si>
  <si>
    <t>Number of the calls that are unanswered.</t>
  </si>
  <si>
    <t>Percentage of the calls that are unanswered.</t>
  </si>
  <si>
    <t>Amanda Energy Pty Ltd</t>
  </si>
  <si>
    <t>LUC and SUC calls. Unable to track separately.</t>
  </si>
  <si>
    <t>Unable to track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</si>
</sst>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
  </numFmts>
  <fonts count="13" x14ac:knownFonts="1">
    <font>
      <sz val="10"/>
      <name val="Arial"/>
    </font>
    <font>
      <b/>
      <sz val="10"/>
      <name val="Arial"/>
      <family val="2"/>
    </font>
    <font>
      <sz val="9"/>
      <name val="Arial"/>
      <family val="2"/>
    </font>
    <font>
      <sz val="8"/>
      <name val="Arial"/>
      <family val="2"/>
    </font>
    <font>
      <sz val="10"/>
      <name val="Arial"/>
      <family val="2"/>
    </font>
    <font>
      <i/>
      <sz val="10"/>
      <color rgb="FFFF0000"/>
      <name val="Arial"/>
      <family val="2"/>
    </font>
    <font>
      <sz val="10"/>
      <color rgb="FFFF0000"/>
      <name val="Arial"/>
      <family val="2"/>
    </font>
    <font>
      <b/>
      <i/>
      <sz val="10"/>
      <color rgb="FFFF0000"/>
      <name val="Arial"/>
      <family val="2"/>
    </font>
    <font>
      <sz val="10"/>
      <color theme="0"/>
      <name val="Arial"/>
      <family val="2"/>
    </font>
    <font>
      <b/>
      <sz val="16"/>
      <color theme="0"/>
      <name val="Arial"/>
      <family val="2"/>
    </font>
    <font>
      <sz val="14"/>
      <name val="Arial"/>
      <family val="2"/>
    </font>
    <font>
      <u/>
      <sz val="10"/>
      <color theme="10"/>
      <name val="Arial"/>
      <family val="2"/>
    </font>
    <font>
      <i/>
      <sz val="14"/>
      <name val="Arial"/>
      <family val="2"/>
    </font>
  </fonts>
  <fills count="11">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theme="1"/>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22">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137">
    <xf numFmtId="0" fontId="0" fillId="0" borderId="0" xfId="0"/>
    <xf numFmtId="0" fontId="0" fillId="0" borderId="0" xfId="0" applyAlignment="1">
      <alignment wrapText="1"/>
    </xf>
    <xf numFmtId="0" fontId="1" fillId="0" borderId="0" xfId="0" applyFont="1" applyProtection="1"/>
    <xf numFmtId="0" fontId="0" fillId="0" borderId="0" xfId="0" applyProtection="1"/>
    <xf numFmtId="10" fontId="2" fillId="0" borderId="2" xfId="0" applyNumberFormat="1" applyFont="1" applyFill="1" applyBorder="1" applyAlignment="1" applyProtection="1">
      <alignment horizontal="left" vertical="center" wrapText="1"/>
      <protection locked="0"/>
    </xf>
    <xf numFmtId="10" fontId="2" fillId="0" borderId="3" xfId="0" applyNumberFormat="1" applyFont="1" applyFill="1" applyBorder="1" applyAlignment="1" applyProtection="1">
      <alignment horizontal="left" vertical="center" wrapText="1"/>
      <protection locked="0"/>
    </xf>
    <xf numFmtId="10" fontId="4" fillId="2" borderId="8" xfId="0" applyNumberFormat="1" applyFont="1" applyFill="1" applyBorder="1" applyAlignment="1" applyProtection="1">
      <alignment vertical="center" wrapText="1"/>
    </xf>
    <xf numFmtId="2" fontId="2" fillId="0" borderId="2" xfId="0" applyNumberFormat="1" applyFont="1" applyFill="1" applyBorder="1" applyAlignment="1" applyProtection="1">
      <alignment horizontal="left" vertical="center" wrapText="1"/>
      <protection locked="0"/>
    </xf>
    <xf numFmtId="2" fontId="2" fillId="0" borderId="3" xfId="0" applyNumberFormat="1" applyFont="1" applyFill="1" applyBorder="1" applyAlignment="1" applyProtection="1">
      <alignment horizontal="left" vertical="center" wrapText="1"/>
      <protection locked="0"/>
    </xf>
    <xf numFmtId="164" fontId="4" fillId="2" borderId="8" xfId="0" applyNumberFormat="1" applyFont="1" applyFill="1" applyBorder="1" applyAlignment="1" applyProtection="1">
      <alignment vertical="center" wrapText="1"/>
    </xf>
    <xf numFmtId="164" fontId="4" fillId="4" borderId="8" xfId="0" applyNumberFormat="1" applyFont="1" applyFill="1" applyBorder="1" applyAlignment="1" applyProtection="1">
      <alignment vertical="center" wrapText="1"/>
    </xf>
    <xf numFmtId="164" fontId="4" fillId="4" borderId="9" xfId="0" applyNumberFormat="1" applyFont="1" applyFill="1" applyBorder="1" applyAlignment="1" applyProtection="1">
      <alignment vertical="center" wrapText="1"/>
    </xf>
    <xf numFmtId="0" fontId="1" fillId="3" borderId="7" xfId="0" applyFont="1" applyFill="1" applyBorder="1" applyAlignment="1" applyProtection="1">
      <alignment horizontal="center" vertical="center" wrapText="1"/>
    </xf>
    <xf numFmtId="0" fontId="4" fillId="0" borderId="0" xfId="0" applyFont="1" applyBorder="1" applyAlignment="1" applyProtection="1">
      <alignment horizontal="justify" vertical="center" wrapText="1"/>
    </xf>
    <xf numFmtId="1" fontId="4" fillId="0" borderId="0" xfId="0" applyNumberFormat="1" applyFont="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xf>
    <xf numFmtId="0" fontId="1" fillId="3" borderId="8"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6" xfId="0" applyFont="1" applyBorder="1" applyAlignment="1" applyProtection="1">
      <alignment vertical="center" wrapText="1"/>
    </xf>
    <xf numFmtId="0" fontId="4" fillId="0" borderId="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4" xfId="0" applyFont="1" applyBorder="1" applyAlignment="1" applyProtection="1">
      <alignment horizontal="justify" vertical="center" wrapText="1"/>
    </xf>
    <xf numFmtId="165" fontId="4" fillId="7" borderId="8" xfId="0" applyNumberFormat="1" applyFont="1" applyFill="1" applyBorder="1" applyAlignment="1" applyProtection="1">
      <alignment vertical="center" wrapText="1"/>
    </xf>
    <xf numFmtId="10" fontId="4" fillId="7" borderId="8" xfId="0" applyNumberFormat="1" applyFont="1" applyFill="1" applyBorder="1" applyAlignment="1" applyProtection="1">
      <alignment vertical="center" wrapText="1"/>
    </xf>
    <xf numFmtId="0" fontId="4" fillId="0" borderId="6" xfId="0" applyFont="1" applyBorder="1" applyAlignment="1" applyProtection="1">
      <alignment horizontal="justify" vertical="center" wrapText="1"/>
    </xf>
    <xf numFmtId="164" fontId="4" fillId="8" borderId="8" xfId="0" applyNumberFormat="1" applyFont="1" applyFill="1" applyBorder="1" applyAlignment="1" applyProtection="1">
      <alignment vertical="center" wrapText="1"/>
    </xf>
    <xf numFmtId="165" fontId="4" fillId="8" borderId="8" xfId="0" applyNumberFormat="1" applyFont="1" applyFill="1" applyBorder="1" applyAlignment="1" applyProtection="1">
      <alignment vertical="center" wrapText="1"/>
    </xf>
    <xf numFmtId="165" fontId="4" fillId="8" borderId="9" xfId="0" applyNumberFormat="1" applyFont="1" applyFill="1" applyBorder="1" applyAlignment="1" applyProtection="1">
      <alignment vertical="center" wrapText="1"/>
    </xf>
    <xf numFmtId="0" fontId="1" fillId="0" borderId="0" xfId="0" applyFont="1" applyAlignment="1">
      <alignment horizontal="left" vertical="center" indent="1"/>
    </xf>
    <xf numFmtId="0" fontId="1" fillId="3" borderId="8" xfId="0" applyFont="1" applyFill="1" applyBorder="1" applyAlignment="1" applyProtection="1">
      <alignment horizontal="center" vertical="center" wrapText="1"/>
    </xf>
    <xf numFmtId="0" fontId="4" fillId="0" borderId="0" xfId="0" applyFont="1"/>
    <xf numFmtId="0" fontId="5" fillId="0" borderId="0" xfId="0" applyFont="1" applyAlignment="1">
      <alignment vertical="top"/>
    </xf>
    <xf numFmtId="0" fontId="4" fillId="0" borderId="0" xfId="0" applyFont="1" applyAlignment="1">
      <alignment vertical="top"/>
    </xf>
    <xf numFmtId="1" fontId="4" fillId="7" borderId="8" xfId="0" applyNumberFormat="1" applyFont="1" applyFill="1" applyBorder="1" applyAlignment="1" applyProtection="1">
      <alignment horizontal="center" vertical="center" wrapText="1"/>
      <protection locked="0"/>
    </xf>
    <xf numFmtId="0" fontId="4" fillId="0" borderId="16" xfId="0" applyFont="1" applyBorder="1" applyAlignment="1" applyProtection="1">
      <alignment horizontal="justify" vertical="center" wrapText="1"/>
    </xf>
    <xf numFmtId="0" fontId="4" fillId="0" borderId="8" xfId="0" applyFont="1" applyBorder="1" applyAlignment="1">
      <alignment vertical="center" wrapText="1"/>
    </xf>
    <xf numFmtId="0" fontId="4" fillId="0" borderId="18"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1" fillId="3" borderId="8"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left" vertical="center" wrapText="1"/>
      <protection locked="0"/>
    </xf>
    <xf numFmtId="0" fontId="0" fillId="0" borderId="0" xfId="0" applyBorder="1"/>
    <xf numFmtId="1" fontId="6" fillId="0" borderId="0" xfId="0" applyNumberFormat="1"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center" vertical="center" wrapText="1"/>
    </xf>
    <xf numFmtId="0" fontId="4" fillId="0" borderId="19" xfId="0" applyFont="1" applyBorder="1" applyAlignment="1" applyProtection="1">
      <alignment vertical="center" wrapText="1"/>
    </xf>
    <xf numFmtId="0" fontId="4" fillId="0" borderId="8" xfId="0" applyFont="1" applyBorder="1" applyAlignment="1">
      <alignment vertical="top" wrapText="1"/>
    </xf>
    <xf numFmtId="1" fontId="4" fillId="7" borderId="9" xfId="0" applyNumberFormat="1" applyFont="1" applyFill="1" applyBorder="1" applyAlignment="1" applyProtection="1">
      <alignment horizontal="center" vertical="center" wrapText="1"/>
      <protection locked="0"/>
    </xf>
    <xf numFmtId="0" fontId="0" fillId="0" borderId="2" xfId="0" applyBorder="1"/>
    <xf numFmtId="0" fontId="0" fillId="0" borderId="3" xfId="0" applyBorder="1"/>
    <xf numFmtId="0" fontId="4" fillId="0" borderId="8" xfId="0" applyFont="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4" fillId="0" borderId="0" xfId="0" applyFont="1" applyFill="1" applyBorder="1" applyAlignment="1" applyProtection="1">
      <alignment vertical="center"/>
    </xf>
    <xf numFmtId="0" fontId="1" fillId="0" borderId="0" xfId="0" applyFont="1" applyAlignment="1">
      <alignment horizontal="right"/>
    </xf>
    <xf numFmtId="0" fontId="7" fillId="0" borderId="0" xfId="0" applyFont="1" applyAlignment="1">
      <alignment horizontal="left" vertical="center" indent="1"/>
    </xf>
    <xf numFmtId="0" fontId="8" fillId="0" borderId="0" xfId="0" applyFont="1" applyBorder="1" applyAlignment="1" applyProtection="1">
      <alignment horizontal="center" vertical="center"/>
    </xf>
    <xf numFmtId="0" fontId="0" fillId="0" borderId="0" xfId="0" applyAlignment="1">
      <alignment horizontal="left"/>
    </xf>
    <xf numFmtId="0" fontId="8" fillId="0" borderId="0" xfId="0" applyFont="1"/>
    <xf numFmtId="0" fontId="1" fillId="3" borderId="8" xfId="0" applyFont="1" applyFill="1" applyBorder="1" applyAlignment="1" applyProtection="1">
      <alignment horizontal="center" vertical="center" wrapText="1"/>
    </xf>
    <xf numFmtId="0" fontId="9" fillId="5" borderId="0" xfId="0" applyFont="1" applyFill="1" applyAlignment="1">
      <alignment horizontal="center" vertical="center"/>
    </xf>
    <xf numFmtId="0" fontId="11" fillId="0" borderId="20" xfId="1" applyBorder="1"/>
    <xf numFmtId="0" fontId="10" fillId="0" borderId="18" xfId="0" applyFont="1" applyBorder="1" applyAlignment="1">
      <alignment horizontal="left" vertical="center" wrapText="1"/>
    </xf>
    <xf numFmtId="0" fontId="4" fillId="0" borderId="20" xfId="0" applyFont="1" applyBorder="1" applyAlignment="1">
      <alignment vertical="top" wrapText="1"/>
    </xf>
    <xf numFmtId="164" fontId="4" fillId="7" borderId="20" xfId="0" applyNumberFormat="1" applyFont="1" applyFill="1" applyBorder="1" applyAlignment="1" applyProtection="1">
      <alignment vertical="center" wrapText="1"/>
    </xf>
    <xf numFmtId="10" fontId="2" fillId="0" borderId="21" xfId="0" applyNumberFormat="1" applyFont="1" applyFill="1" applyBorder="1" applyAlignment="1" applyProtection="1">
      <alignment horizontal="left" vertical="center" wrapText="1"/>
      <protection locked="0"/>
    </xf>
    <xf numFmtId="3" fontId="4" fillId="10" borderId="20" xfId="0" applyNumberFormat="1" applyFont="1" applyFill="1" applyBorder="1" applyAlignment="1" applyProtection="1">
      <alignment vertical="center" wrapText="1"/>
      <protection locked="0"/>
    </xf>
    <xf numFmtId="3" fontId="4" fillId="7" borderId="8" xfId="0" applyNumberFormat="1" applyFont="1" applyFill="1" applyBorder="1" applyAlignment="1" applyProtection="1">
      <alignment vertical="center" wrapText="1"/>
      <protection locked="0"/>
    </xf>
    <xf numFmtId="166" fontId="4" fillId="10" borderId="8" xfId="0" applyNumberFormat="1" applyFont="1" applyFill="1" applyBorder="1" applyAlignment="1" applyProtection="1">
      <alignment vertical="center" wrapText="1"/>
    </xf>
    <xf numFmtId="3" fontId="4" fillId="0" borderId="8" xfId="0" applyNumberFormat="1" applyFont="1" applyBorder="1" applyAlignment="1" applyProtection="1">
      <alignment vertical="center" wrapText="1"/>
      <protection locked="0"/>
    </xf>
    <xf numFmtId="3" fontId="4" fillId="0" borderId="17" xfId="0" applyNumberFormat="1" applyFont="1" applyBorder="1" applyAlignment="1" applyProtection="1">
      <alignment vertical="center" wrapText="1"/>
      <protection locked="0"/>
    </xf>
    <xf numFmtId="3" fontId="4" fillId="8" borderId="17" xfId="0" applyNumberFormat="1" applyFont="1" applyFill="1" applyBorder="1" applyAlignment="1" applyProtection="1">
      <alignment vertical="center" wrapText="1"/>
    </xf>
    <xf numFmtId="3" fontId="4" fillId="0" borderId="17" xfId="0" applyNumberFormat="1" applyFont="1" applyFill="1" applyBorder="1" applyAlignment="1" applyProtection="1">
      <alignment vertical="center" wrapText="1"/>
      <protection locked="0"/>
    </xf>
    <xf numFmtId="3" fontId="4" fillId="7" borderId="8" xfId="0" applyNumberFormat="1" applyFont="1" applyFill="1" applyBorder="1" applyAlignment="1" applyProtection="1">
      <alignment vertical="center" wrapText="1"/>
    </xf>
    <xf numFmtId="3" fontId="4" fillId="0" borderId="9" xfId="0" applyNumberFormat="1" applyFont="1" applyBorder="1" applyAlignment="1" applyProtection="1">
      <alignment vertical="center" wrapText="1"/>
      <protection locked="0"/>
    </xf>
    <xf numFmtId="3" fontId="4" fillId="2" borderId="8" xfId="0" applyNumberFormat="1" applyFont="1" applyFill="1" applyBorder="1" applyAlignment="1" applyProtection="1">
      <alignment vertical="center" wrapText="1"/>
    </xf>
    <xf numFmtId="164" fontId="0" fillId="0" borderId="0" xfId="0" applyNumberFormat="1"/>
    <xf numFmtId="3" fontId="4" fillId="0" borderId="8" xfId="0" applyNumberFormat="1" applyFont="1" applyFill="1" applyBorder="1" applyAlignment="1" applyProtection="1">
      <alignment vertical="center" wrapText="1"/>
    </xf>
    <xf numFmtId="3" fontId="4" fillId="6" borderId="8" xfId="0" applyNumberFormat="1" applyFont="1" applyFill="1" applyBorder="1" applyAlignment="1" applyProtection="1">
      <alignment horizontal="left" vertical="center" wrapText="1"/>
    </xf>
    <xf numFmtId="3" fontId="4" fillId="2" borderId="9" xfId="0" applyNumberFormat="1" applyFont="1" applyFill="1" applyBorder="1" applyAlignment="1" applyProtection="1">
      <alignment vertical="center" wrapText="1"/>
    </xf>
    <xf numFmtId="3" fontId="4" fillId="0" borderId="8" xfId="0" applyNumberFormat="1" applyFont="1" applyFill="1" applyBorder="1" applyAlignment="1" applyProtection="1">
      <alignment vertical="center" wrapText="1"/>
      <protection locked="0"/>
    </xf>
    <xf numFmtId="3" fontId="4" fillId="6" borderId="8" xfId="0" applyNumberFormat="1" applyFont="1" applyFill="1" applyBorder="1" applyAlignment="1" applyProtection="1">
      <alignment vertical="center" wrapText="1"/>
      <protection locked="0"/>
    </xf>
    <xf numFmtId="3" fontId="4" fillId="6" borderId="9" xfId="0" applyNumberFormat="1" applyFont="1" applyFill="1" applyBorder="1" applyAlignment="1" applyProtection="1">
      <alignment vertical="center" wrapText="1"/>
      <protection locked="0"/>
    </xf>
    <xf numFmtId="3" fontId="4" fillId="0" borderId="8" xfId="0" applyNumberFormat="1" applyFont="1" applyBorder="1" applyAlignment="1" applyProtection="1">
      <alignment horizontal="right" vertical="center" wrapText="1"/>
      <protection locked="0"/>
    </xf>
    <xf numFmtId="3" fontId="4" fillId="0" borderId="8" xfId="0" applyNumberFormat="1" applyFont="1" applyFill="1" applyBorder="1" applyAlignment="1" applyProtection="1">
      <alignment horizontal="right" vertical="center" wrapText="1"/>
      <protection locked="0"/>
    </xf>
    <xf numFmtId="3" fontId="4" fillId="10" borderId="8" xfId="0" applyNumberFormat="1" applyFont="1" applyFill="1" applyBorder="1" applyAlignment="1" applyProtection="1">
      <alignment horizontal="right" vertical="center" wrapText="1"/>
    </xf>
    <xf numFmtId="3" fontId="4" fillId="7" borderId="8" xfId="0" applyNumberFormat="1" applyFont="1" applyFill="1" applyBorder="1" applyAlignment="1" applyProtection="1">
      <alignment horizontal="right" vertical="center" wrapText="1"/>
      <protection locked="0"/>
    </xf>
    <xf numFmtId="3" fontId="4" fillId="10" borderId="9" xfId="0" applyNumberFormat="1" applyFont="1" applyFill="1" applyBorder="1" applyAlignment="1" applyProtection="1">
      <alignment horizontal="right" vertical="center" wrapText="1"/>
    </xf>
    <xf numFmtId="166" fontId="4" fillId="0" borderId="8" xfId="0" applyNumberFormat="1" applyFont="1" applyFill="1" applyBorder="1" applyAlignment="1" applyProtection="1">
      <alignment horizontal="right" vertical="center" wrapText="1"/>
    </xf>
    <xf numFmtId="166" fontId="4" fillId="0" borderId="8" xfId="0" applyNumberFormat="1" applyFont="1" applyFill="1" applyBorder="1" applyAlignment="1" applyProtection="1">
      <alignment horizontal="right" vertical="center" wrapText="1"/>
      <protection locked="0"/>
    </xf>
    <xf numFmtId="3" fontId="0" fillId="0" borderId="8" xfId="0" applyNumberFormat="1" applyBorder="1" applyAlignment="1">
      <alignment vertical="center"/>
    </xf>
    <xf numFmtId="0" fontId="0" fillId="7" borderId="8" xfId="0" applyFill="1" applyBorder="1" applyAlignment="1">
      <alignment vertical="center"/>
    </xf>
    <xf numFmtId="3" fontId="0" fillId="7" borderId="8" xfId="0" applyNumberFormat="1" applyFill="1" applyBorder="1" applyAlignment="1">
      <alignment vertical="center"/>
    </xf>
    <xf numFmtId="3" fontId="0" fillId="0" borderId="9" xfId="0" applyNumberFormat="1" applyBorder="1" applyAlignment="1">
      <alignment vertical="center"/>
    </xf>
    <xf numFmtId="0" fontId="0" fillId="7" borderId="9" xfId="0" applyFill="1" applyBorder="1" applyAlignment="1">
      <alignment vertical="center"/>
    </xf>
    <xf numFmtId="166" fontId="4" fillId="6" borderId="8" xfId="0" applyNumberFormat="1" applyFont="1" applyFill="1" applyBorder="1" applyAlignment="1" applyProtection="1">
      <alignment horizontal="right" vertical="center" wrapText="1"/>
      <protection locked="0"/>
    </xf>
    <xf numFmtId="3" fontId="4" fillId="6" borderId="8" xfId="0" applyNumberFormat="1" applyFont="1" applyFill="1" applyBorder="1" applyAlignment="1" applyProtection="1">
      <alignment horizontal="right" vertical="center" wrapText="1"/>
      <protection locked="0"/>
    </xf>
    <xf numFmtId="3" fontId="4" fillId="6" borderId="9" xfId="0" applyNumberFormat="1" applyFont="1" applyFill="1" applyBorder="1" applyAlignment="1" applyProtection="1">
      <alignment horizontal="right" vertical="center" wrapText="1"/>
      <protection locked="0"/>
    </xf>
    <xf numFmtId="166" fontId="4" fillId="0" borderId="9" xfId="0" applyNumberFormat="1" applyFont="1" applyFill="1" applyBorder="1" applyAlignment="1" applyProtection="1">
      <alignment horizontal="right" vertical="center" wrapText="1"/>
      <protection locked="0"/>
    </xf>
    <xf numFmtId="10" fontId="4" fillId="2" borderId="8" xfId="0" applyNumberFormat="1" applyFont="1" applyFill="1" applyBorder="1" applyAlignment="1" applyProtection="1">
      <alignment horizontal="right" vertical="center" wrapText="1"/>
    </xf>
    <xf numFmtId="164" fontId="4" fillId="4" borderId="8" xfId="0" applyNumberFormat="1" applyFont="1" applyFill="1" applyBorder="1" applyAlignment="1" applyProtection="1">
      <alignment horizontal="right" vertical="center" wrapText="1"/>
    </xf>
    <xf numFmtId="10" fontId="4" fillId="4" borderId="8" xfId="0" applyNumberFormat="1" applyFont="1" applyFill="1" applyBorder="1" applyAlignment="1" applyProtection="1">
      <alignment horizontal="right" vertical="center" wrapText="1"/>
    </xf>
    <xf numFmtId="10" fontId="4" fillId="6" borderId="8" xfId="0" applyNumberFormat="1" applyFont="1" applyFill="1" applyBorder="1" applyAlignment="1" applyProtection="1">
      <alignment horizontal="right" vertical="center" wrapText="1"/>
    </xf>
    <xf numFmtId="164" fontId="4" fillId="4" borderId="9" xfId="0" applyNumberFormat="1" applyFont="1" applyFill="1" applyBorder="1" applyAlignment="1" applyProtection="1">
      <alignment horizontal="right" vertical="center" wrapText="1"/>
    </xf>
    <xf numFmtId="164" fontId="4" fillId="2" borderId="8" xfId="0" applyNumberFormat="1" applyFont="1" applyFill="1" applyBorder="1" applyAlignment="1" applyProtection="1">
      <alignment horizontal="right" vertical="center" wrapText="1"/>
    </xf>
    <xf numFmtId="164" fontId="4" fillId="2" borderId="9" xfId="0" applyNumberFormat="1" applyFont="1" applyFill="1" applyBorder="1" applyAlignment="1" applyProtection="1">
      <alignment horizontal="right" vertical="center" wrapText="1"/>
    </xf>
    <xf numFmtId="3" fontId="4" fillId="2" borderId="8" xfId="0" applyNumberFormat="1" applyFont="1" applyFill="1" applyBorder="1" applyAlignment="1" applyProtection="1">
      <alignment horizontal="right" vertical="center" wrapText="1"/>
    </xf>
    <xf numFmtId="3" fontId="4" fillId="0" borderId="9" xfId="0" applyNumberFormat="1" applyFont="1" applyBorder="1" applyAlignment="1" applyProtection="1">
      <alignment horizontal="right" vertical="center" wrapText="1"/>
      <protection locked="0"/>
    </xf>
    <xf numFmtId="10" fontId="4" fillId="2" borderId="9" xfId="0" applyNumberFormat="1" applyFont="1" applyFill="1" applyBorder="1" applyAlignment="1" applyProtection="1">
      <alignment horizontal="right" vertical="center" wrapText="1"/>
    </xf>
    <xf numFmtId="0" fontId="1" fillId="0" borderId="0" xfId="0" applyFont="1" applyAlignment="1" applyProtection="1">
      <alignment horizontal="left" wrapText="1"/>
      <protection locked="0"/>
    </xf>
    <xf numFmtId="0" fontId="4" fillId="0" borderId="0" xfId="0" applyFont="1" applyFill="1" applyBorder="1" applyAlignment="1" applyProtection="1">
      <alignment horizontal="left" vertical="center" wrapText="1"/>
    </xf>
    <xf numFmtId="0" fontId="1" fillId="9" borderId="10" xfId="0" applyFont="1" applyFill="1" applyBorder="1" applyAlignment="1" applyProtection="1">
      <alignment horizontal="left" wrapText="1"/>
    </xf>
    <xf numFmtId="0" fontId="1" fillId="9" borderId="11" xfId="0" applyFont="1" applyFill="1" applyBorder="1" applyAlignment="1" applyProtection="1">
      <alignment horizontal="left" wrapText="1"/>
    </xf>
    <xf numFmtId="0" fontId="1" fillId="9" borderId="12" xfId="0" applyFont="1" applyFill="1" applyBorder="1" applyAlignment="1" applyProtection="1">
      <alignment horizontal="left" wrapText="1"/>
    </xf>
    <xf numFmtId="0" fontId="1" fillId="3" borderId="5"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2" fillId="0" borderId="8" xfId="0" applyFont="1" applyFill="1" applyBorder="1" applyAlignment="1" applyProtection="1">
      <alignment vertical="center" wrapText="1"/>
      <protection locked="0"/>
    </xf>
    <xf numFmtId="0" fontId="0" fillId="0" borderId="2" xfId="0" applyBorder="1" applyAlignment="1"/>
    <xf numFmtId="0" fontId="2" fillId="0" borderId="9" xfId="0" applyFont="1" applyFill="1" applyBorder="1" applyAlignment="1" applyProtection="1">
      <alignment vertical="center" wrapText="1"/>
      <protection locked="0"/>
    </xf>
    <xf numFmtId="0" fontId="0" fillId="0" borderId="3" xfId="0" applyBorder="1" applyAlignment="1"/>
    <xf numFmtId="0" fontId="1" fillId="9" borderId="10" xfId="0" applyFont="1" applyFill="1" applyBorder="1" applyAlignment="1"/>
    <xf numFmtId="0" fontId="1" fillId="9" borderId="11" xfId="0" applyFont="1" applyFill="1" applyBorder="1" applyAlignment="1"/>
    <xf numFmtId="0" fontId="1" fillId="9" borderId="12" xfId="0" applyFont="1" applyFill="1" applyBorder="1" applyAlignment="1"/>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6" fillId="0" borderId="0"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rawa.com.au/electricity/electricity-licensing/regulatory-guidelin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E6"/>
  <sheetViews>
    <sheetView zoomScaleNormal="100" workbookViewId="0">
      <selection activeCell="B4" sqref="B4"/>
    </sheetView>
  </sheetViews>
  <sheetFormatPr defaultRowHeight="12.75" x14ac:dyDescent="0.2"/>
  <cols>
    <col min="1" max="1" width="6.28515625" customWidth="1"/>
    <col min="2" max="2" width="101.140625" customWidth="1"/>
    <col min="3" max="3" width="8.5703125" customWidth="1"/>
  </cols>
  <sheetData>
    <row r="2" spans="1:5" x14ac:dyDescent="0.2">
      <c r="A2" s="112" t="s">
        <v>199</v>
      </c>
      <c r="B2" s="112"/>
      <c r="C2" s="112"/>
      <c r="D2" s="112"/>
      <c r="E2" s="112"/>
    </row>
    <row r="4" spans="1:5" ht="20.25" x14ac:dyDescent="0.2">
      <c r="B4" s="63" t="s">
        <v>14</v>
      </c>
    </row>
    <row r="5" spans="1:5" ht="73.5" x14ac:dyDescent="0.2">
      <c r="B5" s="65" t="s">
        <v>201</v>
      </c>
    </row>
    <row r="6" spans="1:5" x14ac:dyDescent="0.2">
      <c r="B6" s="64" t="s">
        <v>200</v>
      </c>
    </row>
  </sheetData>
  <mergeCells count="1">
    <mergeCell ref="A2:E2"/>
  </mergeCells>
  <hyperlinks>
    <hyperlink ref="B6" r:id="rId1" xr:uid="{00000000-0004-0000-0000-000000000000}"/>
  </hyperlinks>
  <pageMargins left="0.7" right="0.7" top="0.75" bottom="0.75" header="0.3" footer="0.3"/>
  <pageSetup paperSize="9" scale="80" orientation="portrait" r:id="rId2"/>
  <headerFooter>
    <oddHeader>&amp;C 2018 Electricity Performance Reporting Datasheets - Retail</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4"/>
  <sheetViews>
    <sheetView zoomScaleNormal="100" workbookViewId="0">
      <selection activeCell="E17" sqref="E17"/>
    </sheetView>
  </sheetViews>
  <sheetFormatPr defaultRowHeight="12.75" x14ac:dyDescent="0.2"/>
  <cols>
    <col min="2" max="2" width="60.42578125" customWidth="1"/>
    <col min="3" max="4" width="13" customWidth="1"/>
    <col min="5" max="5" width="25.28515625" customWidth="1"/>
  </cols>
  <sheetData>
    <row r="1" spans="1:17" ht="13.5" thickBot="1" x14ac:dyDescent="0.25">
      <c r="A1" s="61" t="str">
        <f>Customers!B1</f>
        <v>Amanda Energy Pty Ltd</v>
      </c>
    </row>
    <row r="2" spans="1:17" ht="13.5" thickBot="1" x14ac:dyDescent="0.25">
      <c r="A2" s="128" t="s">
        <v>137</v>
      </c>
      <c r="B2" s="129"/>
      <c r="C2" s="129"/>
      <c r="D2" s="129"/>
      <c r="E2" s="130"/>
    </row>
    <row r="3" spans="1:17" x14ac:dyDescent="0.2">
      <c r="A3" s="117" t="s">
        <v>12</v>
      </c>
      <c r="B3" s="119" t="s">
        <v>0</v>
      </c>
      <c r="C3" s="131" t="s">
        <v>3</v>
      </c>
      <c r="D3" s="132"/>
      <c r="E3" s="133" t="s">
        <v>13</v>
      </c>
    </row>
    <row r="4" spans="1:17" x14ac:dyDescent="0.2">
      <c r="A4" s="118"/>
      <c r="B4" s="120"/>
      <c r="C4" s="62" t="s">
        <v>140</v>
      </c>
      <c r="D4" s="62" t="s">
        <v>15</v>
      </c>
      <c r="E4" s="134"/>
    </row>
    <row r="5" spans="1:17" ht="25.5" x14ac:dyDescent="0.2">
      <c r="A5" s="45" t="s">
        <v>136</v>
      </c>
      <c r="B5" s="66" t="s">
        <v>178</v>
      </c>
      <c r="C5" s="69">
        <v>0</v>
      </c>
      <c r="D5" s="67"/>
      <c r="E5" s="68"/>
      <c r="F5" s="32"/>
    </row>
    <row r="6" spans="1:17" ht="25.5" x14ac:dyDescent="0.2">
      <c r="A6" s="18" t="s">
        <v>138</v>
      </c>
      <c r="B6" s="46" t="s">
        <v>179</v>
      </c>
      <c r="C6" s="70"/>
      <c r="D6" s="71">
        <v>0</v>
      </c>
      <c r="E6" s="4"/>
      <c r="F6" s="136"/>
      <c r="G6" s="136"/>
      <c r="H6" s="136"/>
      <c r="I6" s="136"/>
      <c r="J6" s="136"/>
      <c r="K6" s="136"/>
      <c r="L6" s="136"/>
      <c r="M6" s="136"/>
      <c r="N6" s="136"/>
      <c r="O6" s="136"/>
      <c r="P6" s="136"/>
      <c r="Q6" s="136"/>
    </row>
    <row r="7" spans="1:17" ht="25.5" x14ac:dyDescent="0.2">
      <c r="A7" s="45" t="s">
        <v>148</v>
      </c>
      <c r="B7" s="46" t="s">
        <v>180</v>
      </c>
      <c r="C7" s="93">
        <v>0</v>
      </c>
      <c r="D7" s="94"/>
      <c r="E7" s="48"/>
    </row>
    <row r="8" spans="1:17" ht="25.5" x14ac:dyDescent="0.2">
      <c r="A8" s="18" t="s">
        <v>149</v>
      </c>
      <c r="B8" s="46" t="s">
        <v>181</v>
      </c>
      <c r="C8" s="93">
        <v>0</v>
      </c>
      <c r="D8" s="94"/>
      <c r="E8" s="48"/>
    </row>
    <row r="9" spans="1:17" ht="38.25" x14ac:dyDescent="0.2">
      <c r="A9" s="18" t="s">
        <v>150</v>
      </c>
      <c r="B9" s="46" t="s">
        <v>182</v>
      </c>
      <c r="C9" s="95"/>
      <c r="D9" s="71">
        <v>0</v>
      </c>
      <c r="E9" s="48"/>
    </row>
    <row r="10" spans="1:17" ht="51" x14ac:dyDescent="0.2">
      <c r="A10" s="18" t="s">
        <v>151</v>
      </c>
      <c r="B10" s="46" t="s">
        <v>183</v>
      </c>
      <c r="C10" s="93">
        <v>0</v>
      </c>
      <c r="D10" s="94"/>
      <c r="E10" s="48"/>
    </row>
    <row r="11" spans="1:17" ht="51" x14ac:dyDescent="0.2">
      <c r="A11" s="18" t="s">
        <v>152</v>
      </c>
      <c r="B11" s="46" t="s">
        <v>184</v>
      </c>
      <c r="C11" s="93">
        <v>0</v>
      </c>
      <c r="D11" s="94"/>
      <c r="E11" s="48"/>
    </row>
    <row r="12" spans="1:17" ht="51" x14ac:dyDescent="0.2">
      <c r="A12" s="18" t="s">
        <v>153</v>
      </c>
      <c r="B12" s="46" t="s">
        <v>185</v>
      </c>
      <c r="C12" s="93">
        <v>0</v>
      </c>
      <c r="D12" s="94"/>
      <c r="E12" s="48"/>
    </row>
    <row r="13" spans="1:17" ht="39.75" customHeight="1" x14ac:dyDescent="0.2">
      <c r="A13" s="18" t="s">
        <v>154</v>
      </c>
      <c r="B13" s="46" t="s">
        <v>186</v>
      </c>
      <c r="C13" s="93">
        <v>0</v>
      </c>
      <c r="D13" s="94"/>
      <c r="E13" s="48"/>
    </row>
    <row r="14" spans="1:17" ht="38.25" x14ac:dyDescent="0.2">
      <c r="A14" s="18" t="s">
        <v>155</v>
      </c>
      <c r="B14" s="46" t="s">
        <v>187</v>
      </c>
      <c r="C14" s="93">
        <v>0</v>
      </c>
      <c r="D14" s="94"/>
      <c r="E14" s="48"/>
    </row>
    <row r="15" spans="1:17" ht="25.5" x14ac:dyDescent="0.2">
      <c r="A15" s="18" t="s">
        <v>156</v>
      </c>
      <c r="B15" s="46" t="s">
        <v>188</v>
      </c>
      <c r="C15" s="93">
        <v>0</v>
      </c>
      <c r="D15" s="94"/>
      <c r="E15" s="48"/>
    </row>
    <row r="16" spans="1:17" ht="25.5" x14ac:dyDescent="0.2">
      <c r="A16" s="18" t="s">
        <v>157</v>
      </c>
      <c r="B16" s="46" t="s">
        <v>189</v>
      </c>
      <c r="C16" s="93">
        <v>0</v>
      </c>
      <c r="D16" s="94"/>
      <c r="E16" s="48"/>
    </row>
    <row r="17" spans="1:5" ht="39" customHeight="1" x14ac:dyDescent="0.2">
      <c r="A17" s="18" t="s">
        <v>158</v>
      </c>
      <c r="B17" s="46" t="s">
        <v>190</v>
      </c>
      <c r="C17" s="93">
        <v>0</v>
      </c>
      <c r="D17" s="94"/>
      <c r="E17" s="48"/>
    </row>
    <row r="18" spans="1:5" ht="90.75" customHeight="1" x14ac:dyDescent="0.2">
      <c r="A18" s="18" t="s">
        <v>159</v>
      </c>
      <c r="B18" s="46" t="s">
        <v>191</v>
      </c>
      <c r="C18" s="93">
        <v>0</v>
      </c>
      <c r="D18" s="94"/>
      <c r="E18" s="48"/>
    </row>
    <row r="19" spans="1:5" ht="27" customHeight="1" x14ac:dyDescent="0.2">
      <c r="A19" s="18" t="s">
        <v>160</v>
      </c>
      <c r="B19" s="46" t="s">
        <v>192</v>
      </c>
      <c r="C19" s="93">
        <v>0</v>
      </c>
      <c r="D19" s="94"/>
      <c r="E19" s="48"/>
    </row>
    <row r="20" spans="1:5" ht="51" x14ac:dyDescent="0.2">
      <c r="A20" s="18" t="s">
        <v>161</v>
      </c>
      <c r="B20" s="54" t="s">
        <v>193</v>
      </c>
      <c r="C20" s="93">
        <v>0</v>
      </c>
      <c r="D20" s="94"/>
      <c r="E20" s="48"/>
    </row>
    <row r="21" spans="1:5" ht="64.5" thickBot="1" x14ac:dyDescent="0.25">
      <c r="A21" s="19" t="s">
        <v>162</v>
      </c>
      <c r="B21" s="55" t="s">
        <v>194</v>
      </c>
      <c r="C21" s="96">
        <v>0</v>
      </c>
      <c r="D21" s="97"/>
      <c r="E21" s="49"/>
    </row>
    <row r="23" spans="1:5" ht="12.75" customHeight="1" x14ac:dyDescent="0.2">
      <c r="A23" s="56" t="s">
        <v>165</v>
      </c>
      <c r="B23" s="56"/>
      <c r="C23" s="56"/>
      <c r="D23" s="56"/>
      <c r="E23" s="56"/>
    </row>
    <row r="24" spans="1:5" x14ac:dyDescent="0.2">
      <c r="A24" s="56" t="s">
        <v>196</v>
      </c>
    </row>
  </sheetData>
  <mergeCells count="6">
    <mergeCell ref="F6:Q6"/>
    <mergeCell ref="A2:E2"/>
    <mergeCell ref="A3:A4"/>
    <mergeCell ref="B3:B4"/>
    <mergeCell ref="C3:D3"/>
    <mergeCell ref="E3:E4"/>
  </mergeCells>
  <pageMargins left="0.51181102362204722" right="0.51181102362204722" top="0.74803149606299213" bottom="0.55118110236220474" header="0.31496062992125984" footer="0.31496062992125984"/>
  <pageSetup paperSize="9" scale="76" orientation="portrait" r:id="rId1"/>
  <headerFooter>
    <oddHeader>&amp;C&amp;"Arial,Bold"&amp;12 2018 Electricity Performance Reporting Datasheets - Retail</oddHeader>
    <oddFooter>&amp;CHardship Programs&amp;R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8"/>
  <sheetViews>
    <sheetView tabSelected="1" zoomScaleNormal="100" zoomScaleSheetLayoutView="100" workbookViewId="0">
      <selection activeCell="C11" sqref="C11"/>
    </sheetView>
  </sheetViews>
  <sheetFormatPr defaultRowHeight="12.75" x14ac:dyDescent="0.2"/>
  <cols>
    <col min="2" max="2" width="43.42578125" customWidth="1"/>
    <col min="3" max="4" width="13" customWidth="1"/>
    <col min="5" max="5" width="9" customWidth="1"/>
  </cols>
  <sheetData>
    <row r="1" spans="1:6" x14ac:dyDescent="0.2">
      <c r="A1" s="57" t="s">
        <v>198</v>
      </c>
      <c r="B1" s="58" t="s">
        <v>314</v>
      </c>
    </row>
    <row r="2" spans="1:6" x14ac:dyDescent="0.2">
      <c r="A2" s="29" t="s">
        <v>141</v>
      </c>
    </row>
    <row r="3" spans="1:6" ht="13.5" thickBot="1" x14ac:dyDescent="0.25">
      <c r="A3" s="2"/>
      <c r="C3" s="3"/>
      <c r="D3" s="3"/>
      <c r="E3" s="3"/>
    </row>
    <row r="4" spans="1:6" ht="13.5" customHeight="1" thickBot="1" x14ac:dyDescent="0.25">
      <c r="A4" s="114" t="s">
        <v>7</v>
      </c>
      <c r="B4" s="115"/>
      <c r="C4" s="115"/>
      <c r="D4" s="115"/>
      <c r="E4" s="116"/>
    </row>
    <row r="5" spans="1:6" ht="29.25" customHeight="1" x14ac:dyDescent="0.2">
      <c r="A5" s="117" t="s">
        <v>11</v>
      </c>
      <c r="B5" s="119" t="s">
        <v>0</v>
      </c>
      <c r="C5" s="12" t="s">
        <v>3</v>
      </c>
      <c r="D5" s="119" t="s">
        <v>10</v>
      </c>
      <c r="E5" s="121"/>
      <c r="F5" s="1"/>
    </row>
    <row r="6" spans="1:6" ht="18.75" customHeight="1" x14ac:dyDescent="0.2">
      <c r="A6" s="118"/>
      <c r="B6" s="120"/>
      <c r="C6" s="17" t="s">
        <v>1</v>
      </c>
      <c r="D6" s="122"/>
      <c r="E6" s="123"/>
      <c r="F6" s="1"/>
    </row>
    <row r="7" spans="1:6" ht="27.75" customHeight="1" x14ac:dyDescent="0.2">
      <c r="A7" s="22" t="s">
        <v>17</v>
      </c>
      <c r="B7" s="37" t="s">
        <v>262</v>
      </c>
      <c r="C7" s="72">
        <v>0</v>
      </c>
      <c r="D7" s="124"/>
      <c r="E7" s="125"/>
    </row>
    <row r="8" spans="1:6" ht="28.5" customHeight="1" x14ac:dyDescent="0.2">
      <c r="A8" s="35" t="s">
        <v>18</v>
      </c>
      <c r="B8" s="36" t="s">
        <v>263</v>
      </c>
      <c r="C8" s="73">
        <v>0</v>
      </c>
      <c r="D8" s="124"/>
      <c r="E8" s="125"/>
    </row>
    <row r="9" spans="1:6" ht="28.5" customHeight="1" x14ac:dyDescent="0.2">
      <c r="A9" s="35" t="s">
        <v>19</v>
      </c>
      <c r="B9" s="36" t="s">
        <v>264</v>
      </c>
      <c r="C9" s="74">
        <f>C7+C8</f>
        <v>0</v>
      </c>
      <c r="D9" s="124"/>
      <c r="E9" s="125"/>
    </row>
    <row r="10" spans="1:6" ht="28.5" customHeight="1" x14ac:dyDescent="0.2">
      <c r="A10" s="35" t="s">
        <v>20</v>
      </c>
      <c r="B10" s="36" t="s">
        <v>265</v>
      </c>
      <c r="C10" s="75">
        <v>138</v>
      </c>
      <c r="D10" s="124"/>
      <c r="E10" s="125"/>
    </row>
    <row r="11" spans="1:6" ht="28.5" customHeight="1" x14ac:dyDescent="0.2">
      <c r="A11" s="35" t="s">
        <v>21</v>
      </c>
      <c r="B11" s="36" t="s">
        <v>266</v>
      </c>
      <c r="C11" s="75">
        <v>0</v>
      </c>
      <c r="D11" s="124"/>
      <c r="E11" s="125"/>
    </row>
    <row r="12" spans="1:6" ht="28.5" customHeight="1" x14ac:dyDescent="0.2">
      <c r="A12" s="35" t="s">
        <v>22</v>
      </c>
      <c r="B12" s="36" t="s">
        <v>267</v>
      </c>
      <c r="C12" s="74">
        <f>C10+C11</f>
        <v>138</v>
      </c>
      <c r="D12" s="124"/>
      <c r="E12" s="125"/>
    </row>
    <row r="13" spans="1:6" ht="28.5" customHeight="1" x14ac:dyDescent="0.2">
      <c r="A13" s="35" t="s">
        <v>23</v>
      </c>
      <c r="B13" s="38" t="s">
        <v>268</v>
      </c>
      <c r="C13" s="73">
        <v>0</v>
      </c>
      <c r="D13" s="124"/>
      <c r="E13" s="125"/>
    </row>
    <row r="14" spans="1:6" ht="51" x14ac:dyDescent="0.2">
      <c r="A14" s="22" t="s">
        <v>24</v>
      </c>
      <c r="B14" s="38" t="s">
        <v>269</v>
      </c>
      <c r="C14" s="72">
        <v>0</v>
      </c>
      <c r="D14" s="124"/>
      <c r="E14" s="125"/>
    </row>
    <row r="15" spans="1:6" x14ac:dyDescent="0.2">
      <c r="A15" s="22" t="s">
        <v>25</v>
      </c>
      <c r="B15" s="38" t="s">
        <v>231</v>
      </c>
      <c r="C15" s="76"/>
      <c r="D15" s="124"/>
      <c r="E15" s="125"/>
    </row>
    <row r="16" spans="1:6" ht="28.5" customHeight="1" thickBot="1" x14ac:dyDescent="0.25">
      <c r="A16" s="25" t="s">
        <v>26</v>
      </c>
      <c r="B16" s="39" t="s">
        <v>270</v>
      </c>
      <c r="C16" s="77">
        <v>0</v>
      </c>
      <c r="D16" s="126"/>
      <c r="E16" s="127"/>
    </row>
    <row r="17" spans="1:5" x14ac:dyDescent="0.2">
      <c r="A17" s="13"/>
      <c r="B17" s="13"/>
      <c r="C17" s="14"/>
      <c r="D17" s="16"/>
      <c r="E17" s="15"/>
    </row>
    <row r="18" spans="1:5" ht="26.25" customHeight="1" x14ac:dyDescent="0.2">
      <c r="A18" s="113" t="s">
        <v>197</v>
      </c>
      <c r="B18" s="113"/>
      <c r="C18" s="113"/>
      <c r="D18" s="113"/>
      <c r="E18" s="113"/>
    </row>
    <row r="20" spans="1:5" ht="12.75" customHeight="1" x14ac:dyDescent="0.2"/>
    <row r="35" ht="12.75" customHeight="1" x14ac:dyDescent="0.2"/>
    <row r="56" ht="12.75" customHeight="1" x14ac:dyDescent="0.2"/>
    <row r="75" ht="12.75" customHeight="1" x14ac:dyDescent="0.2"/>
    <row r="81" ht="41.25" customHeight="1" x14ac:dyDescent="0.2"/>
    <row r="83" ht="42" customHeight="1" x14ac:dyDescent="0.2"/>
    <row r="88" ht="12.75" customHeight="1" x14ac:dyDescent="0.2"/>
    <row r="101" ht="12.75" customHeight="1" x14ac:dyDescent="0.2"/>
    <row r="118" ht="12.75" customHeight="1" x14ac:dyDescent="0.2"/>
    <row r="140" ht="12.75" customHeight="1" x14ac:dyDescent="0.2"/>
    <row r="151" ht="12.75" customHeight="1" x14ac:dyDescent="0.2"/>
    <row r="153" ht="23.25" customHeight="1" x14ac:dyDescent="0.2"/>
    <row r="157" ht="24" customHeight="1" x14ac:dyDescent="0.2"/>
    <row r="158" ht="25.5" customHeight="1" x14ac:dyDescent="0.2"/>
  </sheetData>
  <sheetProtection selectLockedCells="1"/>
  <mergeCells count="15">
    <mergeCell ref="A18:E18"/>
    <mergeCell ref="A4:E4"/>
    <mergeCell ref="A5:A6"/>
    <mergeCell ref="B5:B6"/>
    <mergeCell ref="D5:E6"/>
    <mergeCell ref="D7:E7"/>
    <mergeCell ref="D13:E13"/>
    <mergeCell ref="D14:E14"/>
    <mergeCell ref="D15:E15"/>
    <mergeCell ref="D16:E16"/>
    <mergeCell ref="D8:E8"/>
    <mergeCell ref="D9:E9"/>
    <mergeCell ref="D10:E10"/>
    <mergeCell ref="D11:E11"/>
    <mergeCell ref="D12:E12"/>
  </mergeCells>
  <phoneticPr fontId="3" type="noConversion"/>
  <printOptions horizontalCentered="1"/>
  <pageMargins left="0.74803149606299213" right="0.74803149606299213" top="0.78740157480314965" bottom="0.59055118110236227" header="0.31496062992125984" footer="0.31496062992125984"/>
  <pageSetup paperSize="9" orientation="portrait" r:id="rId1"/>
  <headerFooter alignWithMargins="0">
    <oddHeader>&amp;C&amp;"Arial,Bold"&amp;12 2018 Electricity Performance Reporting Datasheets - Retail</oddHeader>
    <oddFooter>&amp;CCustomers&amp;R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zoomScaleNormal="100" zoomScalePageLayoutView="78" workbookViewId="0">
      <selection activeCell="J22" sqref="J22"/>
    </sheetView>
  </sheetViews>
  <sheetFormatPr defaultRowHeight="12.75" x14ac:dyDescent="0.2"/>
  <cols>
    <col min="2" max="2" width="60.42578125" customWidth="1"/>
    <col min="3" max="4" width="13" customWidth="1"/>
    <col min="5" max="5" width="20.7109375" customWidth="1"/>
  </cols>
  <sheetData>
    <row r="1" spans="1:7" ht="13.5" thickBot="1" x14ac:dyDescent="0.25">
      <c r="A1" s="59" t="str">
        <f>Customers!B1</f>
        <v>Amanda Energy Pty Ltd</v>
      </c>
      <c r="B1" s="13"/>
      <c r="C1" s="14"/>
      <c r="D1" s="16"/>
      <c r="E1" s="15"/>
    </row>
    <row r="2" spans="1:7" ht="13.5" thickBot="1" x14ac:dyDescent="0.25">
      <c r="A2" s="128" t="s">
        <v>166</v>
      </c>
      <c r="B2" s="129"/>
      <c r="C2" s="129"/>
      <c r="D2" s="129"/>
      <c r="E2" s="130"/>
    </row>
    <row r="3" spans="1:7" x14ac:dyDescent="0.2">
      <c r="A3" s="117" t="s">
        <v>12</v>
      </c>
      <c r="B3" s="119" t="s">
        <v>0</v>
      </c>
      <c r="C3" s="131" t="s">
        <v>3</v>
      </c>
      <c r="D3" s="132"/>
      <c r="E3" s="133" t="s">
        <v>10</v>
      </c>
    </row>
    <row r="4" spans="1:7" x14ac:dyDescent="0.2">
      <c r="A4" s="118"/>
      <c r="B4" s="120"/>
      <c r="C4" s="30" t="s">
        <v>1</v>
      </c>
      <c r="D4" s="30" t="s">
        <v>2</v>
      </c>
      <c r="E4" s="134"/>
    </row>
    <row r="5" spans="1:7" ht="38.25" x14ac:dyDescent="0.2">
      <c r="A5" s="20" t="s">
        <v>16</v>
      </c>
      <c r="B5" s="50" t="s">
        <v>233</v>
      </c>
      <c r="C5" s="86">
        <v>0</v>
      </c>
      <c r="D5" s="102"/>
      <c r="E5" s="4"/>
      <c r="G5" s="31"/>
    </row>
    <row r="6" spans="1:7" ht="38.25" x14ac:dyDescent="0.2">
      <c r="A6" s="20" t="s">
        <v>27</v>
      </c>
      <c r="B6" s="50" t="s">
        <v>234</v>
      </c>
      <c r="C6" s="109"/>
      <c r="D6" s="103" t="str">
        <f>IF(OR(C5=" ", C5=0, Customers!C9=0, Customers!C9=" ")," ", C5/Customers!C9)</f>
        <v xml:space="preserve"> </v>
      </c>
      <c r="E6" s="4"/>
      <c r="F6" s="31"/>
    </row>
    <row r="7" spans="1:7" ht="38.25" x14ac:dyDescent="0.2">
      <c r="A7" s="20" t="s">
        <v>28</v>
      </c>
      <c r="B7" s="50" t="s">
        <v>235</v>
      </c>
      <c r="C7" s="86">
        <v>0</v>
      </c>
      <c r="D7" s="107"/>
      <c r="E7" s="4"/>
    </row>
    <row r="8" spans="1:7" ht="38.25" x14ac:dyDescent="0.2">
      <c r="A8" s="20" t="s">
        <v>29</v>
      </c>
      <c r="B8" s="50" t="s">
        <v>236</v>
      </c>
      <c r="C8" s="109"/>
      <c r="D8" s="103" t="str">
        <f>IF(OR(C7=" ", C7=0, Customers!C9=0, Customers!C9=" ")," ", C7/Customers!C9)</f>
        <v xml:space="preserve"> </v>
      </c>
      <c r="E8" s="4"/>
      <c r="F8" s="31"/>
    </row>
    <row r="9" spans="1:7" ht="38.25" x14ac:dyDescent="0.2">
      <c r="A9" s="20" t="s">
        <v>30</v>
      </c>
      <c r="B9" s="50" t="s">
        <v>237</v>
      </c>
      <c r="C9" s="87">
        <v>0</v>
      </c>
      <c r="D9" s="107"/>
      <c r="E9" s="4"/>
      <c r="F9" s="32"/>
    </row>
    <row r="10" spans="1:7" ht="38.25" x14ac:dyDescent="0.2">
      <c r="A10" s="20" t="s">
        <v>31</v>
      </c>
      <c r="B10" s="50" t="s">
        <v>238</v>
      </c>
      <c r="C10" s="109"/>
      <c r="D10" s="103" t="str">
        <f>IF(OR(C9=" ", C9=0, Customers!C9=0, Customers!C9=" ")," ", C9/Customers!C9)</f>
        <v xml:space="preserve"> </v>
      </c>
      <c r="E10" s="4"/>
      <c r="F10" s="32"/>
    </row>
    <row r="11" spans="1:7" ht="25.5" x14ac:dyDescent="0.2">
      <c r="A11" s="20" t="s">
        <v>32</v>
      </c>
      <c r="B11" s="50" t="s">
        <v>239</v>
      </c>
      <c r="C11" s="86">
        <v>0</v>
      </c>
      <c r="D11" s="107"/>
      <c r="E11" s="4"/>
    </row>
    <row r="12" spans="1:7" ht="25.5" x14ac:dyDescent="0.2">
      <c r="A12" s="20" t="s">
        <v>33</v>
      </c>
      <c r="B12" s="50" t="s">
        <v>240</v>
      </c>
      <c r="C12" s="109"/>
      <c r="D12" s="103" t="str">
        <f>IF(OR(C11=" ", C11=0, Customers!C9=0, Customers!C9=" ")," ", C11/Customers!C9)</f>
        <v xml:space="preserve"> </v>
      </c>
      <c r="E12" s="4"/>
      <c r="F12" s="31"/>
    </row>
    <row r="13" spans="1:7" ht="25.5" x14ac:dyDescent="0.2">
      <c r="A13" s="20" t="s">
        <v>34</v>
      </c>
      <c r="B13" s="50" t="s">
        <v>241</v>
      </c>
      <c r="C13" s="86">
        <v>0</v>
      </c>
      <c r="D13" s="107"/>
      <c r="E13" s="4"/>
    </row>
    <row r="14" spans="1:7" ht="25.5" x14ac:dyDescent="0.2">
      <c r="A14" s="20" t="s">
        <v>35</v>
      </c>
      <c r="B14" s="50" t="s">
        <v>242</v>
      </c>
      <c r="C14" s="109"/>
      <c r="D14" s="103" t="str">
        <f>IF(OR(C13=" ", C13=0, Customers!C9=0, Customers!C9=" ")," ", C13/Customers!C9)</f>
        <v xml:space="preserve"> </v>
      </c>
      <c r="E14" s="4"/>
      <c r="F14" s="31"/>
    </row>
    <row r="15" spans="1:7" ht="25.5" x14ac:dyDescent="0.2">
      <c r="A15" s="20" t="s">
        <v>36</v>
      </c>
      <c r="B15" s="50" t="s">
        <v>243</v>
      </c>
      <c r="C15" s="86">
        <v>0</v>
      </c>
      <c r="D15" s="107"/>
      <c r="E15" s="4"/>
    </row>
    <row r="16" spans="1:7" ht="25.5" x14ac:dyDescent="0.2">
      <c r="A16" s="20" t="s">
        <v>37</v>
      </c>
      <c r="B16" s="50" t="s">
        <v>245</v>
      </c>
      <c r="C16" s="109"/>
      <c r="D16" s="103" t="str">
        <f>IF(OR(C15=" ", C15=0, Customers!C9=0, Customers!C9=" ")," ", C15/Customers!C9)</f>
        <v xml:space="preserve"> </v>
      </c>
      <c r="E16" s="4"/>
      <c r="F16" s="31"/>
    </row>
    <row r="17" spans="1:6" ht="25.5" x14ac:dyDescent="0.2">
      <c r="A17" s="20" t="s">
        <v>38</v>
      </c>
      <c r="B17" s="50" t="s">
        <v>244</v>
      </c>
      <c r="C17" s="86">
        <v>0</v>
      </c>
      <c r="D17" s="107"/>
      <c r="E17" s="4"/>
    </row>
    <row r="18" spans="1:6" ht="25.5" x14ac:dyDescent="0.2">
      <c r="A18" s="20" t="s">
        <v>39</v>
      </c>
      <c r="B18" s="50" t="s">
        <v>246</v>
      </c>
      <c r="C18" s="109"/>
      <c r="D18" s="103" t="str">
        <f>IF(OR(C17=" ", C17=0, Customers!C12=0, Customers!C12=" ")," ", C17/Customers!C12)</f>
        <v xml:space="preserve"> </v>
      </c>
      <c r="E18" s="4"/>
      <c r="F18" s="31"/>
    </row>
    <row r="19" spans="1:6" ht="25.5" x14ac:dyDescent="0.2">
      <c r="A19" s="20" t="s">
        <v>40</v>
      </c>
      <c r="B19" s="50" t="s">
        <v>247</v>
      </c>
      <c r="C19" s="86">
        <v>5</v>
      </c>
      <c r="D19" s="107"/>
      <c r="E19" s="4"/>
    </row>
    <row r="20" spans="1:6" ht="25.5" x14ac:dyDescent="0.2">
      <c r="A20" s="20" t="s">
        <v>41</v>
      </c>
      <c r="B20" s="50" t="s">
        <v>248</v>
      </c>
      <c r="C20" s="109"/>
      <c r="D20" s="103">
        <f>IF(OR(C19=" ", C19=0, Customers!C12=0, Customers!C12=" ")," ", C19/Customers!C12)</f>
        <v>3.6231884057971016E-2</v>
      </c>
      <c r="E20" s="4"/>
      <c r="F20" s="31"/>
    </row>
    <row r="21" spans="1:6" ht="25.5" x14ac:dyDescent="0.2">
      <c r="A21" s="20" t="s">
        <v>42</v>
      </c>
      <c r="B21" s="50" t="s">
        <v>249</v>
      </c>
      <c r="C21" s="86">
        <v>5</v>
      </c>
      <c r="D21" s="107"/>
      <c r="E21" s="4"/>
    </row>
    <row r="22" spans="1:6" ht="25.5" x14ac:dyDescent="0.2">
      <c r="A22" s="20" t="s">
        <v>43</v>
      </c>
      <c r="B22" s="50" t="s">
        <v>250</v>
      </c>
      <c r="C22" s="109"/>
      <c r="D22" s="103">
        <f>IF(OR(C21=" ", C21=0, Customers!C12=0, Customers!C12=" ")," ", C21/Customers!C12)</f>
        <v>3.6231884057971016E-2</v>
      </c>
      <c r="E22" s="4"/>
      <c r="F22" s="31"/>
    </row>
    <row r="23" spans="1:6" ht="25.5" x14ac:dyDescent="0.2">
      <c r="A23" s="20" t="s">
        <v>44</v>
      </c>
      <c r="B23" s="50" t="s">
        <v>251</v>
      </c>
      <c r="C23" s="86">
        <v>0</v>
      </c>
      <c r="D23" s="107"/>
      <c r="E23" s="4"/>
    </row>
    <row r="24" spans="1:6" ht="25.5" x14ac:dyDescent="0.2">
      <c r="A24" s="20" t="s">
        <v>45</v>
      </c>
      <c r="B24" s="50" t="s">
        <v>252</v>
      </c>
      <c r="C24" s="109"/>
      <c r="D24" s="103" t="str">
        <f>IF(OR(C23=" ", C23=0, Customers!C12=0, Customers!C12=" ")," ", C23/Customers!C12)</f>
        <v xml:space="preserve"> </v>
      </c>
      <c r="E24" s="4"/>
      <c r="F24" s="31"/>
    </row>
    <row r="25" spans="1:6" ht="25.5" x14ac:dyDescent="0.2">
      <c r="A25" s="20" t="s">
        <v>46</v>
      </c>
      <c r="B25" s="50" t="s">
        <v>257</v>
      </c>
      <c r="C25" s="86">
        <v>0</v>
      </c>
      <c r="D25" s="107"/>
      <c r="E25" s="4"/>
    </row>
    <row r="26" spans="1:6" ht="25.5" x14ac:dyDescent="0.2">
      <c r="A26" s="20" t="s">
        <v>47</v>
      </c>
      <c r="B26" s="50" t="s">
        <v>256</v>
      </c>
      <c r="C26" s="109"/>
      <c r="D26" s="103" t="str">
        <f>IF(OR(C25=" ", C25=0, Customers!C9=0, Customers!C9=" ")," ", C25/Customers!C9)</f>
        <v xml:space="preserve"> </v>
      </c>
      <c r="E26" s="4"/>
      <c r="F26" s="31"/>
    </row>
    <row r="27" spans="1:6" ht="25.5" x14ac:dyDescent="0.2">
      <c r="A27" s="20" t="s">
        <v>48</v>
      </c>
      <c r="B27" s="50" t="s">
        <v>255</v>
      </c>
      <c r="C27" s="86">
        <v>0</v>
      </c>
      <c r="D27" s="107"/>
      <c r="E27" s="4"/>
    </row>
    <row r="28" spans="1:6" ht="25.5" x14ac:dyDescent="0.2">
      <c r="A28" s="20" t="s">
        <v>49</v>
      </c>
      <c r="B28" s="50" t="s">
        <v>254</v>
      </c>
      <c r="C28" s="109"/>
      <c r="D28" s="103" t="str">
        <f>IF(OR(C27=" ", C27=0, Customers!C12=0, Customers!C12=" ")," ", C27/Customers!C12)</f>
        <v xml:space="preserve"> </v>
      </c>
      <c r="E28" s="4"/>
      <c r="F28" s="31"/>
    </row>
    <row r="29" spans="1:6" ht="25.5" x14ac:dyDescent="0.2">
      <c r="A29" s="20" t="s">
        <v>50</v>
      </c>
      <c r="B29" s="50" t="s">
        <v>253</v>
      </c>
      <c r="C29" s="86">
        <v>0</v>
      </c>
      <c r="D29" s="107"/>
      <c r="E29" s="4"/>
    </row>
    <row r="30" spans="1:6" ht="25.5" x14ac:dyDescent="0.2">
      <c r="A30" s="20" t="s">
        <v>51</v>
      </c>
      <c r="B30" s="50" t="s">
        <v>258</v>
      </c>
      <c r="C30" s="109"/>
      <c r="D30" s="103" t="str">
        <f>IF(OR(C29=" ", C29=0, Customers!C9=0, Customers!C9=" ")," ", C29/Customers!C9)</f>
        <v xml:space="preserve"> </v>
      </c>
      <c r="E30" s="4"/>
      <c r="F30" s="31"/>
    </row>
    <row r="31" spans="1:6" ht="25.5" x14ac:dyDescent="0.2">
      <c r="A31" s="20" t="s">
        <v>52</v>
      </c>
      <c r="B31" s="50" t="s">
        <v>259</v>
      </c>
      <c r="C31" s="86">
        <v>0</v>
      </c>
      <c r="D31" s="107"/>
      <c r="E31" s="4"/>
    </row>
    <row r="32" spans="1:6" ht="25.5" x14ac:dyDescent="0.2">
      <c r="A32" s="20" t="s">
        <v>53</v>
      </c>
      <c r="B32" s="50" t="s">
        <v>260</v>
      </c>
      <c r="C32" s="109"/>
      <c r="D32" s="103" t="str">
        <f>IF(OR(C31=" ", C31=0, Customers!C12=0, Customers!C12=" ")," ", C31/Customers!C12)</f>
        <v xml:space="preserve"> </v>
      </c>
      <c r="E32" s="4"/>
      <c r="F32" s="31"/>
    </row>
    <row r="33" spans="1:5" ht="39" thickBot="1" x14ac:dyDescent="0.25">
      <c r="A33" s="21" t="s">
        <v>54</v>
      </c>
      <c r="B33" s="52" t="s">
        <v>261</v>
      </c>
      <c r="C33" s="110">
        <v>0</v>
      </c>
      <c r="D33" s="111"/>
      <c r="E33" s="5"/>
    </row>
    <row r="35" spans="1:5" ht="27" customHeight="1" x14ac:dyDescent="0.2">
      <c r="A35" s="113" t="s">
        <v>197</v>
      </c>
      <c r="B35" s="113"/>
      <c r="C35" s="113"/>
      <c r="D35" s="113"/>
      <c r="E35" s="113"/>
    </row>
  </sheetData>
  <mergeCells count="6">
    <mergeCell ref="A35:E35"/>
    <mergeCell ref="A2:E2"/>
    <mergeCell ref="A3:A4"/>
    <mergeCell ref="B3:B4"/>
    <mergeCell ref="C3:D3"/>
    <mergeCell ref="E3:E4"/>
  </mergeCells>
  <pageMargins left="0.7" right="0.7" top="0.75" bottom="0.75" header="0.3" footer="0.3"/>
  <pageSetup paperSize="9" scale="76" orientation="portrait" r:id="rId1"/>
  <headerFooter>
    <oddHeader>&amp;C&amp;"Arial,Bold"&amp;12 2018 Electricity Performance  Reporting Datasheets - Retail</oddHeader>
    <oddFooter>&amp;CAffordability&amp;R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zoomScaleNormal="100" workbookViewId="0">
      <selection activeCell="C18" sqref="C18"/>
    </sheetView>
  </sheetViews>
  <sheetFormatPr defaultRowHeight="12.75" x14ac:dyDescent="0.2"/>
  <cols>
    <col min="2" max="2" width="60.42578125" customWidth="1"/>
    <col min="3" max="4" width="13" customWidth="1"/>
    <col min="5" max="5" width="20.7109375" customWidth="1"/>
  </cols>
  <sheetData>
    <row r="1" spans="1:6" ht="13.5" thickBot="1" x14ac:dyDescent="0.25">
      <c r="A1" s="61" t="str">
        <f>Customers!B1</f>
        <v>Amanda Energy Pty Ltd</v>
      </c>
    </row>
    <row r="2" spans="1:6" ht="13.5" thickBot="1" x14ac:dyDescent="0.25">
      <c r="A2" s="128" t="s">
        <v>4</v>
      </c>
      <c r="B2" s="129"/>
      <c r="C2" s="129"/>
      <c r="D2" s="129"/>
      <c r="E2" s="130"/>
    </row>
    <row r="3" spans="1:6" x14ac:dyDescent="0.2">
      <c r="A3" s="117" t="s">
        <v>12</v>
      </c>
      <c r="B3" s="119" t="s">
        <v>0</v>
      </c>
      <c r="C3" s="131" t="s">
        <v>3</v>
      </c>
      <c r="D3" s="132"/>
      <c r="E3" s="133" t="s">
        <v>10</v>
      </c>
    </row>
    <row r="4" spans="1:6" x14ac:dyDescent="0.2">
      <c r="A4" s="118"/>
      <c r="B4" s="120"/>
      <c r="C4" s="30" t="s">
        <v>1</v>
      </c>
      <c r="D4" s="30" t="s">
        <v>2</v>
      </c>
      <c r="E4" s="134"/>
    </row>
    <row r="5" spans="1:6" ht="25.5" x14ac:dyDescent="0.2">
      <c r="A5" s="22" t="s">
        <v>55</v>
      </c>
      <c r="B5" s="50" t="s">
        <v>219</v>
      </c>
      <c r="C5" s="72">
        <v>0</v>
      </c>
      <c r="D5" s="107"/>
      <c r="E5" s="4"/>
    </row>
    <row r="6" spans="1:6" ht="25.5" x14ac:dyDescent="0.2">
      <c r="A6" s="22" t="s">
        <v>56</v>
      </c>
      <c r="B6" s="50" t="s">
        <v>220</v>
      </c>
      <c r="C6" s="78"/>
      <c r="D6" s="103" t="str">
        <f>IF(OR(C5=" ", C5=0, Customers!C9=0, Customers!C9=" ")," ", C5/Customers!C9)</f>
        <v xml:space="preserve"> </v>
      </c>
      <c r="E6" s="4"/>
      <c r="F6" s="31"/>
    </row>
    <row r="7" spans="1:6" ht="25.5" x14ac:dyDescent="0.2">
      <c r="A7" s="22" t="s">
        <v>57</v>
      </c>
      <c r="B7" s="50" t="s">
        <v>221</v>
      </c>
      <c r="C7" s="72">
        <v>1</v>
      </c>
      <c r="D7" s="107"/>
      <c r="E7" s="4"/>
    </row>
    <row r="8" spans="1:6" ht="25.5" x14ac:dyDescent="0.2">
      <c r="A8" s="22" t="s">
        <v>58</v>
      </c>
      <c r="B8" s="50" t="s">
        <v>222</v>
      </c>
      <c r="C8" s="78"/>
      <c r="D8" s="103">
        <f>IF(OR(C7=" ", C7=0, Customers!C12=0, Customers!C12=" ")," ", C7/Customers!C12)</f>
        <v>7.246376811594203E-3</v>
      </c>
      <c r="E8" s="4"/>
      <c r="F8" s="31"/>
    </row>
    <row r="9" spans="1:6" ht="25.5" x14ac:dyDescent="0.2">
      <c r="A9" s="22" t="s">
        <v>59</v>
      </c>
      <c r="B9" s="50" t="s">
        <v>223</v>
      </c>
      <c r="C9" s="72">
        <v>0</v>
      </c>
      <c r="D9" s="107"/>
      <c r="E9" s="4"/>
    </row>
    <row r="10" spans="1:6" ht="25.5" x14ac:dyDescent="0.2">
      <c r="A10" s="22" t="s">
        <v>60</v>
      </c>
      <c r="B10" s="50" t="s">
        <v>224</v>
      </c>
      <c r="C10" s="78"/>
      <c r="D10" s="103" t="str">
        <f>IF(OR(C9=" ", C9=0, C$5=0, C$5=" ")," ", C9/C$5)</f>
        <v xml:space="preserve"> </v>
      </c>
      <c r="E10" s="4"/>
    </row>
    <row r="11" spans="1:6" ht="38.25" x14ac:dyDescent="0.2">
      <c r="A11" s="22" t="s">
        <v>61</v>
      </c>
      <c r="B11" s="50" t="s">
        <v>225</v>
      </c>
      <c r="C11" s="72">
        <v>0</v>
      </c>
      <c r="D11" s="107"/>
      <c r="E11" s="4"/>
    </row>
    <row r="12" spans="1:6" ht="38.25" x14ac:dyDescent="0.2">
      <c r="A12" s="22" t="s">
        <v>62</v>
      </c>
      <c r="B12" s="50" t="s">
        <v>226</v>
      </c>
      <c r="C12" s="78"/>
      <c r="D12" s="103" t="str">
        <f>IF(OR(C11=" ", C11=0, C$5=0, C$5=" ")," ", C11/C$5)</f>
        <v xml:space="preserve"> </v>
      </c>
      <c r="E12" s="4"/>
    </row>
    <row r="13" spans="1:6" ht="25.5" x14ac:dyDescent="0.2">
      <c r="A13" s="22" t="s">
        <v>63</v>
      </c>
      <c r="B13" s="50" t="s">
        <v>227</v>
      </c>
      <c r="C13" s="72">
        <v>0</v>
      </c>
      <c r="D13" s="107"/>
      <c r="E13" s="4"/>
    </row>
    <row r="14" spans="1:6" ht="25.5" x14ac:dyDescent="0.2">
      <c r="A14" s="22" t="s">
        <v>64</v>
      </c>
      <c r="B14" s="50" t="s">
        <v>228</v>
      </c>
      <c r="C14" s="78"/>
      <c r="D14" s="103" t="str">
        <f>IF(OR(C13=" ", C13=0, C$5=0, C$5=" ")," ", C13/C$5)</f>
        <v xml:space="preserve"> </v>
      </c>
      <c r="E14" s="4"/>
    </row>
    <row r="15" spans="1:6" ht="25.5" x14ac:dyDescent="0.2">
      <c r="A15" s="22" t="s">
        <v>65</v>
      </c>
      <c r="B15" s="50" t="s">
        <v>229</v>
      </c>
      <c r="C15" s="72">
        <v>0</v>
      </c>
      <c r="D15" s="107"/>
      <c r="E15" s="4"/>
    </row>
    <row r="16" spans="1:6" ht="24" customHeight="1" x14ac:dyDescent="0.2">
      <c r="A16" s="22" t="s">
        <v>66</v>
      </c>
      <c r="B16" s="50" t="s">
        <v>230</v>
      </c>
      <c r="C16" s="78"/>
      <c r="D16" s="103" t="str">
        <f>IF(OR(C15=" ", C15=0, Customers!C13=0, Customers!C13=" ")," ", C15/Customers!C13)</f>
        <v xml:space="preserve"> </v>
      </c>
      <c r="E16" s="4"/>
      <c r="F16" s="31"/>
    </row>
    <row r="17" spans="1:5" x14ac:dyDescent="0.2">
      <c r="A17" s="22" t="s">
        <v>67</v>
      </c>
      <c r="B17" s="50" t="s">
        <v>231</v>
      </c>
      <c r="C17" s="70"/>
      <c r="D17" s="107"/>
      <c r="E17" s="4"/>
    </row>
    <row r="18" spans="1:5" ht="39" thickBot="1" x14ac:dyDescent="0.25">
      <c r="A18" s="25" t="s">
        <v>68</v>
      </c>
      <c r="B18" s="52" t="s">
        <v>232</v>
      </c>
      <c r="C18" s="77">
        <v>0</v>
      </c>
      <c r="D18" s="108"/>
      <c r="E18" s="5"/>
    </row>
    <row r="19" spans="1:5" x14ac:dyDescent="0.2">
      <c r="D19" s="79"/>
    </row>
    <row r="20" spans="1:5" ht="25.5" customHeight="1" x14ac:dyDescent="0.2">
      <c r="A20" s="113" t="s">
        <v>197</v>
      </c>
      <c r="B20" s="113"/>
      <c r="C20" s="113"/>
      <c r="D20" s="113"/>
      <c r="E20" s="113"/>
    </row>
  </sheetData>
  <mergeCells count="6">
    <mergeCell ref="A20:E20"/>
    <mergeCell ref="A2:E2"/>
    <mergeCell ref="A3:A4"/>
    <mergeCell ref="B3:B4"/>
    <mergeCell ref="C3:D3"/>
    <mergeCell ref="E3:E4"/>
  </mergeCells>
  <pageMargins left="0.7" right="0.7" top="0.75" bottom="0.75" header="0.3" footer="0.3"/>
  <pageSetup paperSize="9" scale="76" orientation="portrait" r:id="rId1"/>
  <headerFooter>
    <oddHeader>&amp;C&amp;"Arial,Bold"&amp;12 2018 Electricity Performance Reporting Datasheets - Retail</oddHeader>
    <oddFooter>&amp;CDisconnections for Non-Payment&amp;R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4"/>
  <sheetViews>
    <sheetView zoomScaleNormal="100" workbookViewId="0">
      <selection activeCell="A24" sqref="A24:E24"/>
    </sheetView>
  </sheetViews>
  <sheetFormatPr defaultRowHeight="12.75" x14ac:dyDescent="0.2"/>
  <cols>
    <col min="2" max="2" width="60.42578125" customWidth="1"/>
    <col min="3" max="4" width="13" customWidth="1"/>
    <col min="5" max="5" width="20.7109375" customWidth="1"/>
  </cols>
  <sheetData>
    <row r="1" spans="1:6" ht="13.5" thickBot="1" x14ac:dyDescent="0.25">
      <c r="A1" s="61" t="str">
        <f>Customers!B1</f>
        <v>Amanda Energy Pty Ltd</v>
      </c>
    </row>
    <row r="2" spans="1:6" ht="13.5" thickBot="1" x14ac:dyDescent="0.25">
      <c r="A2" s="128" t="s">
        <v>5</v>
      </c>
      <c r="B2" s="129"/>
      <c r="C2" s="129"/>
      <c r="D2" s="129"/>
      <c r="E2" s="130"/>
    </row>
    <row r="3" spans="1:6" x14ac:dyDescent="0.2">
      <c r="A3" s="117" t="s">
        <v>12</v>
      </c>
      <c r="B3" s="119" t="s">
        <v>0</v>
      </c>
      <c r="C3" s="131" t="s">
        <v>3</v>
      </c>
      <c r="D3" s="132"/>
      <c r="E3" s="133" t="s">
        <v>10</v>
      </c>
    </row>
    <row r="4" spans="1:6" x14ac:dyDescent="0.2">
      <c r="A4" s="118"/>
      <c r="B4" s="120"/>
      <c r="C4" s="30" t="s">
        <v>1</v>
      </c>
      <c r="D4" s="30" t="s">
        <v>2</v>
      </c>
      <c r="E4" s="134"/>
    </row>
    <row r="5" spans="1:6" ht="38.25" x14ac:dyDescent="0.2">
      <c r="A5" s="22" t="s">
        <v>69</v>
      </c>
      <c r="B5" s="50" t="s">
        <v>202</v>
      </c>
      <c r="C5" s="72">
        <v>0</v>
      </c>
      <c r="D5" s="102"/>
      <c r="E5" s="4"/>
    </row>
    <row r="6" spans="1:6" ht="38.25" x14ac:dyDescent="0.2">
      <c r="A6" s="22" t="s">
        <v>70</v>
      </c>
      <c r="B6" s="50" t="s">
        <v>203</v>
      </c>
      <c r="C6" s="78"/>
      <c r="D6" s="103" t="str">
        <f>IF(OR(C5=" ", C5=0, 'Disconnections for Non-Payment'!C5=0, 'Disconnections for Non-Payment'!C5=" ")," ", C5/'Disconnections for Non-Payment'!C5)</f>
        <v xml:space="preserve"> </v>
      </c>
      <c r="E6" s="4"/>
      <c r="F6" s="32"/>
    </row>
    <row r="7" spans="1:6" ht="38.25" x14ac:dyDescent="0.2">
      <c r="A7" s="22" t="s">
        <v>71</v>
      </c>
      <c r="B7" s="50" t="s">
        <v>210</v>
      </c>
      <c r="C7" s="72">
        <v>0</v>
      </c>
      <c r="D7" s="102"/>
      <c r="E7" s="4"/>
      <c r="F7" s="33"/>
    </row>
    <row r="8" spans="1:6" ht="38.25" x14ac:dyDescent="0.2">
      <c r="A8" s="22" t="s">
        <v>72</v>
      </c>
      <c r="B8" s="50" t="s">
        <v>211</v>
      </c>
      <c r="C8" s="78"/>
      <c r="D8" s="103" t="str">
        <f>IF(OR(C7=" ", C7=0, 'Disconnections for Non-Payment'!C7=0, 'Disconnections for Non-Payment'!C7=" ")," ", C7/'Disconnections for Non-Payment'!C7)</f>
        <v xml:space="preserve"> </v>
      </c>
      <c r="E8" s="4"/>
      <c r="F8" s="32"/>
    </row>
    <row r="9" spans="1:6" ht="25.5" x14ac:dyDescent="0.2">
      <c r="A9" s="22" t="s">
        <v>73</v>
      </c>
      <c r="B9" s="50" t="s">
        <v>212</v>
      </c>
      <c r="C9" s="72">
        <v>0</v>
      </c>
      <c r="D9" s="102"/>
      <c r="E9" s="4"/>
      <c r="F9" s="33"/>
    </row>
    <row r="10" spans="1:6" ht="38.25" x14ac:dyDescent="0.2">
      <c r="A10" s="22" t="s">
        <v>74</v>
      </c>
      <c r="B10" s="50" t="s">
        <v>213</v>
      </c>
      <c r="C10" s="78"/>
      <c r="D10" s="104" t="str">
        <f>IF(OR(C9=" ", C9=0, 'Disconnections for Non-Payment'!C5=0, 'Disconnections for Non-Payment'!C5=" ")," ", C9/'Disconnections for Non-Payment'!C5)</f>
        <v xml:space="preserve"> </v>
      </c>
      <c r="E10" s="4"/>
      <c r="F10" s="32"/>
    </row>
    <row r="11" spans="1:6" ht="38.25" x14ac:dyDescent="0.2">
      <c r="A11" s="22" t="s">
        <v>75</v>
      </c>
      <c r="B11" s="50" t="s">
        <v>214</v>
      </c>
      <c r="C11" s="72">
        <v>0</v>
      </c>
      <c r="D11" s="102"/>
      <c r="E11" s="4"/>
    </row>
    <row r="12" spans="1:6" ht="38.25" x14ac:dyDescent="0.2">
      <c r="A12" s="22" t="s">
        <v>76</v>
      </c>
      <c r="B12" s="50" t="s">
        <v>215</v>
      </c>
      <c r="C12" s="78"/>
      <c r="D12" s="104" t="str">
        <f>IF(OR(C11=" ", C11=0, 'Disconnections for Non-Payment'!C5=0, 'Disconnections for Non-Payment'!C5=" ")," ", C11/'Disconnections for Non-Payment'!C5)</f>
        <v xml:space="preserve"> </v>
      </c>
      <c r="E12" s="4"/>
      <c r="F12" s="32"/>
    </row>
    <row r="13" spans="1:6" ht="38.25" x14ac:dyDescent="0.2">
      <c r="A13" s="22" t="s">
        <v>77</v>
      </c>
      <c r="B13" s="50" t="s">
        <v>216</v>
      </c>
      <c r="C13" s="72">
        <v>0</v>
      </c>
      <c r="D13" s="102"/>
      <c r="E13" s="4"/>
    </row>
    <row r="14" spans="1:6" ht="38.25" x14ac:dyDescent="0.2">
      <c r="A14" s="22" t="s">
        <v>78</v>
      </c>
      <c r="B14" s="50" t="s">
        <v>217</v>
      </c>
      <c r="C14" s="78"/>
      <c r="D14" s="104" t="str">
        <f>IF(OR(C13=" ", C13=0, 'Disconnections for Non-Payment'!C5=0, 'Disconnections for Non-Payment'!C5=" ")," ", C13/'Disconnections for Non-Payment'!C5)</f>
        <v xml:space="preserve"> </v>
      </c>
      <c r="E14" s="4"/>
      <c r="F14" s="31"/>
    </row>
    <row r="15" spans="1:6" ht="38.25" x14ac:dyDescent="0.2">
      <c r="A15" s="22" t="s">
        <v>79</v>
      </c>
      <c r="B15" s="50" t="s">
        <v>218</v>
      </c>
      <c r="C15" s="80">
        <v>0</v>
      </c>
      <c r="D15" s="105"/>
      <c r="E15" s="4"/>
    </row>
    <row r="16" spans="1:6" ht="38.25" x14ac:dyDescent="0.2">
      <c r="A16" s="22" t="s">
        <v>80</v>
      </c>
      <c r="B16" s="53" t="s">
        <v>206</v>
      </c>
      <c r="C16" s="81"/>
      <c r="D16" s="103" t="str">
        <f>IF(OR(C15=" ", C15=0, 'Disconnections for Non-Payment'!C5=0, 'Disconnections for Non-Payment'!C5=" ")," ", C15/'Disconnections for Non-Payment'!C5)</f>
        <v xml:space="preserve"> </v>
      </c>
      <c r="E16" s="4"/>
      <c r="F16" s="31"/>
    </row>
    <row r="17" spans="1:6" ht="38.25" x14ac:dyDescent="0.2">
      <c r="A17" s="22" t="s">
        <v>81</v>
      </c>
      <c r="B17" s="50" t="s">
        <v>205</v>
      </c>
      <c r="C17" s="72">
        <v>0</v>
      </c>
      <c r="D17" s="102"/>
      <c r="E17" s="4"/>
    </row>
    <row r="18" spans="1:6" ht="38.25" x14ac:dyDescent="0.2">
      <c r="A18" s="22" t="s">
        <v>82</v>
      </c>
      <c r="B18" s="50" t="s">
        <v>204</v>
      </c>
      <c r="C18" s="78"/>
      <c r="D18" s="103" t="str">
        <f>IF(OR(C17=" ", C17=0,C15=" ", C15=0)," ", C17/C15)</f>
        <v xml:space="preserve"> </v>
      </c>
      <c r="E18" s="4"/>
    </row>
    <row r="19" spans="1:6" ht="38.25" x14ac:dyDescent="0.2">
      <c r="A19" s="22" t="s">
        <v>83</v>
      </c>
      <c r="B19" s="50" t="s">
        <v>139</v>
      </c>
      <c r="C19" s="80">
        <v>0</v>
      </c>
      <c r="D19" s="105"/>
      <c r="E19" s="4"/>
    </row>
    <row r="20" spans="1:6" ht="38.25" x14ac:dyDescent="0.2">
      <c r="A20" s="22" t="s">
        <v>84</v>
      </c>
      <c r="B20" s="53" t="s">
        <v>207</v>
      </c>
      <c r="C20" s="81"/>
      <c r="D20" s="103" t="str">
        <f>IF(OR(C19=" ", C19=0, 'Disconnections for Non-Payment'!C7=0, 'Disconnections for Non-Payment'!C7=" ")," ", C19/'Disconnections for Non-Payment'!C7)</f>
        <v xml:space="preserve"> </v>
      </c>
      <c r="E20" s="4"/>
      <c r="F20" s="32"/>
    </row>
    <row r="21" spans="1:6" ht="38.25" x14ac:dyDescent="0.2">
      <c r="A21" s="22" t="s">
        <v>85</v>
      </c>
      <c r="B21" s="50" t="s">
        <v>208</v>
      </c>
      <c r="C21" s="72">
        <v>0</v>
      </c>
      <c r="D21" s="102"/>
      <c r="E21" s="4"/>
    </row>
    <row r="22" spans="1:6" ht="39" thickBot="1" x14ac:dyDescent="0.25">
      <c r="A22" s="25" t="s">
        <v>86</v>
      </c>
      <c r="B22" s="52" t="s">
        <v>209</v>
      </c>
      <c r="C22" s="82"/>
      <c r="D22" s="106" t="str">
        <f>IF(OR(C21=" ", C21=0,C19=" ", C19=0)," ", C21/C19)</f>
        <v xml:space="preserve"> </v>
      </c>
      <c r="E22" s="5"/>
    </row>
    <row r="24" spans="1:6" ht="24.75" customHeight="1" x14ac:dyDescent="0.2">
      <c r="A24" s="113" t="s">
        <v>197</v>
      </c>
      <c r="B24" s="113"/>
      <c r="C24" s="113"/>
      <c r="D24" s="113"/>
      <c r="E24" s="113"/>
    </row>
  </sheetData>
  <mergeCells count="6">
    <mergeCell ref="A24:E24"/>
    <mergeCell ref="A2:E2"/>
    <mergeCell ref="E3:E4"/>
    <mergeCell ref="C3:D3"/>
    <mergeCell ref="A3:A4"/>
    <mergeCell ref="B3:B4"/>
  </mergeCells>
  <pageMargins left="0.7" right="0.7" top="0.75" bottom="0.75" header="0.3" footer="0.3"/>
  <pageSetup paperSize="9" scale="76" orientation="portrait" r:id="rId1"/>
  <headerFooter>
    <oddHeader>&amp;C&amp;"Arial,Bold"&amp;12 2018 Electricity Performance Reporting Datasheets - Retail</oddHeader>
    <oddFooter>&amp;CReconnections&amp;R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1"/>
  <sheetViews>
    <sheetView zoomScaleNormal="100" workbookViewId="0">
      <selection activeCell="C8" sqref="C8"/>
    </sheetView>
  </sheetViews>
  <sheetFormatPr defaultRowHeight="12.75" x14ac:dyDescent="0.2"/>
  <cols>
    <col min="2" max="2" width="60.42578125" customWidth="1"/>
    <col min="3" max="4" width="13" customWidth="1"/>
    <col min="5" max="5" width="20.7109375" customWidth="1"/>
  </cols>
  <sheetData>
    <row r="1" spans="1:5" ht="13.5" thickBot="1" x14ac:dyDescent="0.25">
      <c r="A1" s="61" t="str">
        <f>Customers!B1</f>
        <v>Amanda Energy Pty Ltd</v>
      </c>
    </row>
    <row r="2" spans="1:5" ht="13.5" thickBot="1" x14ac:dyDescent="0.25">
      <c r="A2" s="128" t="s">
        <v>6</v>
      </c>
      <c r="B2" s="129"/>
      <c r="C2" s="129"/>
      <c r="D2" s="129"/>
      <c r="E2" s="130"/>
    </row>
    <row r="3" spans="1:5" x14ac:dyDescent="0.2">
      <c r="A3" s="117" t="s">
        <v>12</v>
      </c>
      <c r="B3" s="119" t="s">
        <v>0</v>
      </c>
      <c r="C3" s="131" t="s">
        <v>3</v>
      </c>
      <c r="D3" s="132"/>
      <c r="E3" s="133" t="s">
        <v>10</v>
      </c>
    </row>
    <row r="4" spans="1:5" x14ac:dyDescent="0.2">
      <c r="A4" s="118"/>
      <c r="B4" s="120"/>
      <c r="C4" s="30" t="s">
        <v>1</v>
      </c>
      <c r="D4" s="30" t="s">
        <v>2</v>
      </c>
      <c r="E4" s="134"/>
    </row>
    <row r="5" spans="1:5" ht="25.5" x14ac:dyDescent="0.2">
      <c r="A5" s="22" t="s">
        <v>87</v>
      </c>
      <c r="B5" s="50" t="s">
        <v>271</v>
      </c>
      <c r="C5" s="72">
        <v>0</v>
      </c>
      <c r="D5" s="6"/>
      <c r="E5" s="4"/>
    </row>
    <row r="6" spans="1:5" ht="25.5" x14ac:dyDescent="0.2">
      <c r="A6" s="22" t="s">
        <v>88</v>
      </c>
      <c r="B6" s="50" t="s">
        <v>272</v>
      </c>
      <c r="C6" s="72">
        <v>0</v>
      </c>
      <c r="D6" s="6"/>
      <c r="E6" s="4"/>
    </row>
    <row r="7" spans="1:5" ht="25.5" x14ac:dyDescent="0.2">
      <c r="A7" s="22" t="s">
        <v>89</v>
      </c>
      <c r="B7" s="50" t="s">
        <v>273</v>
      </c>
      <c r="C7" s="72">
        <v>0</v>
      </c>
      <c r="D7" s="6"/>
      <c r="E7" s="4"/>
    </row>
    <row r="8" spans="1:5" ht="25.5" x14ac:dyDescent="0.2">
      <c r="A8" s="22" t="s">
        <v>90</v>
      </c>
      <c r="B8" s="50" t="s">
        <v>274</v>
      </c>
      <c r="C8" s="78"/>
      <c r="D8" s="26" t="str">
        <f>IF(OR(C$5=" ", C$5=0,C7=" ", C7=0)," ", C7/C$5)</f>
        <v xml:space="preserve"> </v>
      </c>
      <c r="E8" s="4"/>
    </row>
    <row r="9" spans="1:5" ht="25.5" x14ac:dyDescent="0.2">
      <c r="A9" s="22" t="s">
        <v>91</v>
      </c>
      <c r="B9" s="50" t="s">
        <v>275</v>
      </c>
      <c r="C9" s="72">
        <v>0</v>
      </c>
      <c r="D9" s="6"/>
      <c r="E9" s="4"/>
    </row>
    <row r="10" spans="1:5" ht="25.5" x14ac:dyDescent="0.2">
      <c r="A10" s="22" t="s">
        <v>92</v>
      </c>
      <c r="B10" s="50" t="s">
        <v>276</v>
      </c>
      <c r="C10" s="78"/>
      <c r="D10" s="26" t="str">
        <f>IF(OR(C$6=" ", C$6=0,C9=" ", C9=0)," ", C9/C$6)</f>
        <v xml:space="preserve"> </v>
      </c>
      <c r="E10" s="4"/>
    </row>
    <row r="11" spans="1:5" ht="25.5" x14ac:dyDescent="0.2">
      <c r="A11" s="22" t="s">
        <v>93</v>
      </c>
      <c r="B11" s="50" t="s">
        <v>277</v>
      </c>
      <c r="C11" s="72">
        <v>0</v>
      </c>
      <c r="D11" s="6"/>
      <c r="E11" s="4"/>
    </row>
    <row r="12" spans="1:5" ht="25.5" x14ac:dyDescent="0.2">
      <c r="A12" s="22" t="s">
        <v>94</v>
      </c>
      <c r="B12" s="50" t="s">
        <v>278</v>
      </c>
      <c r="C12" s="78"/>
      <c r="D12" s="26" t="str">
        <f>IF(OR(C$5=" ", C$5=0,C11=" ", C11=0)," ", C11/C$5)</f>
        <v xml:space="preserve"> </v>
      </c>
      <c r="E12" s="4"/>
    </row>
    <row r="13" spans="1:5" ht="25.5" x14ac:dyDescent="0.2">
      <c r="A13" s="22" t="s">
        <v>95</v>
      </c>
      <c r="B13" s="50" t="s">
        <v>279</v>
      </c>
      <c r="C13" s="72">
        <v>0</v>
      </c>
      <c r="D13" s="6"/>
      <c r="E13" s="4"/>
    </row>
    <row r="14" spans="1:5" ht="25.5" x14ac:dyDescent="0.2">
      <c r="A14" s="22" t="s">
        <v>96</v>
      </c>
      <c r="B14" s="50" t="s">
        <v>280</v>
      </c>
      <c r="C14" s="78"/>
      <c r="D14" s="26" t="str">
        <f>IF(OR(C$6=" ", C$6=0,C13=" ", C13=0)," ", C13/C$6)</f>
        <v xml:space="preserve"> </v>
      </c>
      <c r="E14" s="4"/>
    </row>
    <row r="15" spans="1:5" ht="28.5" customHeight="1" x14ac:dyDescent="0.2">
      <c r="A15" s="22" t="s">
        <v>97</v>
      </c>
      <c r="B15" s="50" t="s">
        <v>281</v>
      </c>
      <c r="C15" s="83">
        <v>0</v>
      </c>
      <c r="D15" s="6"/>
      <c r="E15" s="4"/>
    </row>
    <row r="16" spans="1:5" ht="32.25" customHeight="1" x14ac:dyDescent="0.2">
      <c r="A16" s="22" t="s">
        <v>98</v>
      </c>
      <c r="B16" s="50" t="s">
        <v>282</v>
      </c>
      <c r="C16" s="78"/>
      <c r="D16" s="26" t="str">
        <f>IF(OR(C$5=" ", C$5=0,C15=" ", C15=0)," ", C15/C$5)</f>
        <v xml:space="preserve"> </v>
      </c>
      <c r="E16" s="4"/>
    </row>
    <row r="17" spans="1:5" ht="29.25" customHeight="1" x14ac:dyDescent="0.2">
      <c r="A17" s="22" t="s">
        <v>99</v>
      </c>
      <c r="B17" s="50" t="s">
        <v>283</v>
      </c>
      <c r="C17" s="83">
        <v>0</v>
      </c>
      <c r="D17" s="6"/>
      <c r="E17" s="4"/>
    </row>
    <row r="18" spans="1:5" ht="33" customHeight="1" x14ac:dyDescent="0.2">
      <c r="A18" s="22" t="s">
        <v>100</v>
      </c>
      <c r="B18" s="50" t="s">
        <v>284</v>
      </c>
      <c r="C18" s="78"/>
      <c r="D18" s="26" t="str">
        <f>IF(OR(C$6=" ", C$6=0,C17=" ", C17=0)," ", C17/C$6)</f>
        <v xml:space="preserve"> </v>
      </c>
      <c r="E18" s="4"/>
    </row>
    <row r="19" spans="1:5" ht="25.5" x14ac:dyDescent="0.2">
      <c r="A19" s="22" t="s">
        <v>101</v>
      </c>
      <c r="B19" s="50" t="s">
        <v>285</v>
      </c>
      <c r="C19" s="83">
        <v>0</v>
      </c>
      <c r="D19" s="6"/>
      <c r="E19" s="4"/>
    </row>
    <row r="20" spans="1:5" ht="25.5" x14ac:dyDescent="0.2">
      <c r="A20" s="22" t="s">
        <v>102</v>
      </c>
      <c r="B20" s="50" t="s">
        <v>286</v>
      </c>
      <c r="C20" s="78"/>
      <c r="D20" s="26" t="str">
        <f>IF(OR(C$5=" ", C$5=0,C19=" ", C19=0)," ", C19/C$5)</f>
        <v xml:space="preserve"> </v>
      </c>
      <c r="E20" s="4"/>
    </row>
    <row r="21" spans="1:5" ht="25.5" x14ac:dyDescent="0.2">
      <c r="A21" s="22" t="s">
        <v>103</v>
      </c>
      <c r="B21" s="50" t="s">
        <v>287</v>
      </c>
      <c r="C21" s="72">
        <v>0</v>
      </c>
      <c r="D21" s="6"/>
      <c r="E21" s="4"/>
    </row>
    <row r="22" spans="1:5" ht="25.5" x14ac:dyDescent="0.2">
      <c r="A22" s="22" t="s">
        <v>104</v>
      </c>
      <c r="B22" s="50" t="s">
        <v>301</v>
      </c>
      <c r="C22" s="78"/>
      <c r="D22" s="26" t="str">
        <f>IF(OR(C$6=" ", C$6=0,C21=" ", C21=0)," ", C21/C$6)</f>
        <v xml:space="preserve"> </v>
      </c>
      <c r="E22" s="4"/>
    </row>
    <row r="23" spans="1:5" ht="25.5" x14ac:dyDescent="0.2">
      <c r="A23" s="22" t="s">
        <v>105</v>
      </c>
      <c r="B23" s="50" t="s">
        <v>300</v>
      </c>
      <c r="C23" s="83">
        <v>0</v>
      </c>
      <c r="D23" s="6"/>
      <c r="E23" s="4"/>
    </row>
    <row r="24" spans="1:5" ht="25.5" x14ac:dyDescent="0.2">
      <c r="A24" s="22" t="s">
        <v>106</v>
      </c>
      <c r="B24" s="50" t="s">
        <v>299</v>
      </c>
      <c r="C24" s="70"/>
      <c r="D24" s="26" t="str">
        <f>IF(OR(C$5=" ", C$5=0,C23=" ", C23=0)," ", C23/C$5)</f>
        <v xml:space="preserve"> </v>
      </c>
      <c r="E24" s="4"/>
    </row>
    <row r="25" spans="1:5" ht="25.5" x14ac:dyDescent="0.2">
      <c r="A25" s="22" t="s">
        <v>107</v>
      </c>
      <c r="B25" s="50" t="s">
        <v>298</v>
      </c>
      <c r="C25" s="83">
        <v>0</v>
      </c>
      <c r="D25" s="23"/>
      <c r="E25" s="4"/>
    </row>
    <row r="26" spans="1:5" ht="25.5" x14ac:dyDescent="0.2">
      <c r="A26" s="22" t="s">
        <v>108</v>
      </c>
      <c r="B26" s="50" t="s">
        <v>297</v>
      </c>
      <c r="C26" s="70"/>
      <c r="D26" s="26" t="str">
        <f>IF(OR(C$5=0,C$5=" ",C25=0,C25=" ")," ",C25/C$5)</f>
        <v xml:space="preserve"> </v>
      </c>
      <c r="E26" s="4"/>
    </row>
    <row r="27" spans="1:5" ht="25.5" x14ac:dyDescent="0.2">
      <c r="A27" s="22" t="s">
        <v>109</v>
      </c>
      <c r="B27" s="50" t="s">
        <v>296</v>
      </c>
      <c r="C27" s="83">
        <v>0</v>
      </c>
      <c r="D27" s="23"/>
      <c r="E27" s="4"/>
    </row>
    <row r="28" spans="1:5" ht="25.5" x14ac:dyDescent="0.2">
      <c r="A28" s="22" t="s">
        <v>110</v>
      </c>
      <c r="B28" s="50" t="s">
        <v>295</v>
      </c>
      <c r="C28" s="70"/>
      <c r="D28" s="26" t="str">
        <f>IF(OR(C$6=0,C$6=" ",C27=0,C27=" ")," ",C27/C$6)</f>
        <v xml:space="preserve"> </v>
      </c>
      <c r="E28" s="4"/>
    </row>
    <row r="29" spans="1:5" ht="25.5" x14ac:dyDescent="0.2">
      <c r="A29" s="22" t="s">
        <v>111</v>
      </c>
      <c r="B29" s="50" t="s">
        <v>294</v>
      </c>
      <c r="C29" s="83">
        <v>0</v>
      </c>
      <c r="D29" s="23"/>
      <c r="E29" s="4"/>
    </row>
    <row r="30" spans="1:5" ht="25.5" x14ac:dyDescent="0.2">
      <c r="A30" s="22" t="s">
        <v>112</v>
      </c>
      <c r="B30" s="50" t="s">
        <v>293</v>
      </c>
      <c r="C30" s="70"/>
      <c r="D30" s="26" t="str">
        <f>IF(OR(C$6=0,C$6=" ",C29=0,C29=" ")," ",C29/C$6)</f>
        <v xml:space="preserve"> </v>
      </c>
      <c r="E30" s="4"/>
    </row>
    <row r="31" spans="1:5" ht="24" customHeight="1" x14ac:dyDescent="0.2">
      <c r="A31" s="22" t="s">
        <v>113</v>
      </c>
      <c r="B31" s="50" t="s">
        <v>292</v>
      </c>
      <c r="C31" s="83">
        <v>0</v>
      </c>
      <c r="D31" s="6"/>
      <c r="E31" s="4"/>
    </row>
    <row r="32" spans="1:5" ht="25.5" x14ac:dyDescent="0.2">
      <c r="A32" s="22" t="s">
        <v>114</v>
      </c>
      <c r="B32" s="50" t="s">
        <v>291</v>
      </c>
      <c r="C32" s="83">
        <v>0</v>
      </c>
      <c r="D32" s="24"/>
      <c r="E32" s="4"/>
    </row>
    <row r="33" spans="1:5" ht="25.5" x14ac:dyDescent="0.2">
      <c r="A33" s="22" t="s">
        <v>115</v>
      </c>
      <c r="B33" s="50" t="s">
        <v>290</v>
      </c>
      <c r="C33" s="84"/>
      <c r="D33" s="27" t="str">
        <f>IF(OR(C31=0,C31=" ",C32=0,C32=" ")," ",C32/C31)</f>
        <v xml:space="preserve"> </v>
      </c>
      <c r="E33" s="4"/>
    </row>
    <row r="34" spans="1:5" ht="25.5" x14ac:dyDescent="0.2">
      <c r="A34" s="22" t="s">
        <v>116</v>
      </c>
      <c r="B34" s="50" t="s">
        <v>289</v>
      </c>
      <c r="C34" s="83">
        <v>0</v>
      </c>
      <c r="D34" s="24"/>
      <c r="E34" s="4"/>
    </row>
    <row r="35" spans="1:5" ht="26.25" thickBot="1" x14ac:dyDescent="0.25">
      <c r="A35" s="25" t="s">
        <v>117</v>
      </c>
      <c r="B35" s="52" t="s">
        <v>288</v>
      </c>
      <c r="C35" s="85"/>
      <c r="D35" s="28" t="str">
        <f>IF(OR(C31=0,C31=" ",C34=0,C34=" ")," ",C34/C31)</f>
        <v xml:space="preserve"> </v>
      </c>
      <c r="E35" s="5"/>
    </row>
    <row r="37" spans="1:5" ht="24" customHeight="1" x14ac:dyDescent="0.2">
      <c r="A37" s="113" t="s">
        <v>197</v>
      </c>
      <c r="B37" s="113"/>
      <c r="C37" s="113"/>
      <c r="D37" s="113"/>
      <c r="E37" s="113"/>
    </row>
    <row r="41" spans="1:5" x14ac:dyDescent="0.2">
      <c r="B41" s="60"/>
    </row>
  </sheetData>
  <mergeCells count="6">
    <mergeCell ref="A37:E37"/>
    <mergeCell ref="A2:E2"/>
    <mergeCell ref="C3:D3"/>
    <mergeCell ref="E3:E4"/>
    <mergeCell ref="A3:A4"/>
    <mergeCell ref="B3:B4"/>
  </mergeCells>
  <pageMargins left="0.7" right="0.7" top="0.75" bottom="0.75" header="0.3" footer="0.3"/>
  <pageSetup paperSize="9" scale="76" orientation="portrait" r:id="rId1"/>
  <headerFooter>
    <oddHeader>&amp;C&amp;"Arial,Bold"&amp;12 2018 Electricity Performance Reporting Datasheets - Retail</oddHeader>
    <oddFooter>&amp;CComplaints    &amp;R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2"/>
  <sheetViews>
    <sheetView zoomScaleNormal="100" workbookViewId="0">
      <selection activeCell="D10" sqref="D10"/>
    </sheetView>
  </sheetViews>
  <sheetFormatPr defaultRowHeight="12.75" x14ac:dyDescent="0.2"/>
  <cols>
    <col min="2" max="2" width="40.42578125" customWidth="1"/>
    <col min="3" max="3" width="15.5703125" customWidth="1"/>
    <col min="4" max="4" width="14.85546875" customWidth="1"/>
    <col min="5" max="5" width="30.28515625" customWidth="1"/>
  </cols>
  <sheetData>
    <row r="1" spans="1:5" ht="13.5" thickBot="1" x14ac:dyDescent="0.25">
      <c r="A1" s="61" t="str">
        <f>Customers!B1</f>
        <v>Amanda Energy Pty Ltd</v>
      </c>
    </row>
    <row r="2" spans="1:5" ht="13.5" thickBot="1" x14ac:dyDescent="0.25">
      <c r="A2" s="128" t="s">
        <v>9</v>
      </c>
      <c r="B2" s="129"/>
      <c r="C2" s="129"/>
      <c r="D2" s="129"/>
      <c r="E2" s="130"/>
    </row>
    <row r="3" spans="1:5" x14ac:dyDescent="0.2">
      <c r="A3" s="117" t="s">
        <v>12</v>
      </c>
      <c r="B3" s="119" t="s">
        <v>0</v>
      </c>
      <c r="C3" s="131" t="s">
        <v>3</v>
      </c>
      <c r="D3" s="132"/>
      <c r="E3" s="133" t="s">
        <v>10</v>
      </c>
    </row>
    <row r="4" spans="1:5" x14ac:dyDescent="0.2">
      <c r="A4" s="118"/>
      <c r="B4" s="120"/>
      <c r="C4" s="30" t="s">
        <v>1</v>
      </c>
      <c r="D4" s="30" t="s">
        <v>15</v>
      </c>
      <c r="E4" s="134"/>
    </row>
    <row r="5" spans="1:5" ht="25.5" x14ac:dyDescent="0.2">
      <c r="A5" s="20" t="s">
        <v>118</v>
      </c>
      <c r="B5" s="50" t="s">
        <v>302</v>
      </c>
      <c r="C5" s="86">
        <v>0</v>
      </c>
      <c r="D5" s="98"/>
      <c r="E5" s="7"/>
    </row>
    <row r="6" spans="1:5" ht="25.5" x14ac:dyDescent="0.2">
      <c r="A6" s="22" t="s">
        <v>119</v>
      </c>
      <c r="B6" s="50" t="s">
        <v>303</v>
      </c>
      <c r="C6" s="99"/>
      <c r="D6" s="92">
        <v>0</v>
      </c>
      <c r="E6" s="7"/>
    </row>
    <row r="7" spans="1:5" ht="25.5" x14ac:dyDescent="0.2">
      <c r="A7" s="20" t="s">
        <v>120</v>
      </c>
      <c r="B7" s="50" t="s">
        <v>304</v>
      </c>
      <c r="C7" s="87">
        <v>0</v>
      </c>
      <c r="D7" s="98"/>
      <c r="E7" s="7"/>
    </row>
    <row r="8" spans="1:5" ht="25.5" x14ac:dyDescent="0.2">
      <c r="A8" s="20" t="s">
        <v>121</v>
      </c>
      <c r="B8" s="50" t="s">
        <v>305</v>
      </c>
      <c r="C8" s="99"/>
      <c r="D8" s="92">
        <v>0</v>
      </c>
      <c r="E8" s="7"/>
    </row>
    <row r="9" spans="1:5" ht="25.5" x14ac:dyDescent="0.2">
      <c r="A9" s="20" t="s">
        <v>122</v>
      </c>
      <c r="B9" s="50" t="s">
        <v>306</v>
      </c>
      <c r="C9" s="87">
        <v>0</v>
      </c>
      <c r="D9" s="98"/>
      <c r="E9" s="7"/>
    </row>
    <row r="10" spans="1:5" ht="26.25" thickBot="1" x14ac:dyDescent="0.25">
      <c r="A10" s="21" t="s">
        <v>123</v>
      </c>
      <c r="B10" s="52" t="s">
        <v>307</v>
      </c>
      <c r="C10" s="100"/>
      <c r="D10" s="101">
        <v>0</v>
      </c>
      <c r="E10" s="8"/>
    </row>
    <row r="12" spans="1:5" x14ac:dyDescent="0.2">
      <c r="A12" s="56" t="s">
        <v>196</v>
      </c>
    </row>
  </sheetData>
  <mergeCells count="5">
    <mergeCell ref="A3:A4"/>
    <mergeCell ref="B3:B4"/>
    <mergeCell ref="C3:D3"/>
    <mergeCell ref="A2:E2"/>
    <mergeCell ref="E3:E4"/>
  </mergeCells>
  <pageMargins left="0.7" right="0.7" top="0.75" bottom="0.75" header="0.3" footer="0.3"/>
  <pageSetup paperSize="9" scale="76" orientation="portrait" r:id="rId1"/>
  <headerFooter>
    <oddHeader>&amp;C&amp;"Arial,Bold"&amp;12 2018 Electricity Performance Reporting Datasheets - Retail</oddHeader>
    <oddFooter>&amp;CCompensation Payments&amp;R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
  <sheetViews>
    <sheetView zoomScaleNormal="100" workbookViewId="0">
      <selection activeCell="B9" sqref="B9"/>
    </sheetView>
  </sheetViews>
  <sheetFormatPr defaultRowHeight="12.75" x14ac:dyDescent="0.2"/>
  <cols>
    <col min="2" max="2" width="48.42578125" customWidth="1"/>
    <col min="3" max="4" width="13" customWidth="1"/>
    <col min="5" max="5" width="28.28515625" customWidth="1"/>
  </cols>
  <sheetData>
    <row r="1" spans="1:6" ht="13.5" thickBot="1" x14ac:dyDescent="0.25">
      <c r="A1" s="61" t="str">
        <f>Customers!B1</f>
        <v>Amanda Energy Pty Ltd</v>
      </c>
    </row>
    <row r="2" spans="1:6" ht="13.5" thickBot="1" x14ac:dyDescent="0.25">
      <c r="A2" s="128" t="s">
        <v>8</v>
      </c>
      <c r="B2" s="129"/>
      <c r="C2" s="129"/>
      <c r="D2" s="129"/>
      <c r="E2" s="130"/>
    </row>
    <row r="3" spans="1:6" x14ac:dyDescent="0.2">
      <c r="A3" s="117" t="s">
        <v>12</v>
      </c>
      <c r="B3" s="119" t="s">
        <v>0</v>
      </c>
      <c r="C3" s="131" t="s">
        <v>3</v>
      </c>
      <c r="D3" s="132"/>
      <c r="E3" s="133" t="s">
        <v>13</v>
      </c>
    </row>
    <row r="4" spans="1:6" x14ac:dyDescent="0.2">
      <c r="A4" s="118"/>
      <c r="B4" s="120"/>
      <c r="C4" s="40" t="s">
        <v>1</v>
      </c>
      <c r="D4" s="40" t="s">
        <v>2</v>
      </c>
      <c r="E4" s="134"/>
    </row>
    <row r="5" spans="1:6" ht="25.5" x14ac:dyDescent="0.2">
      <c r="A5" s="18" t="s">
        <v>124</v>
      </c>
      <c r="B5" s="50" t="s">
        <v>308</v>
      </c>
      <c r="C5" s="72">
        <v>1653</v>
      </c>
      <c r="D5" s="9"/>
      <c r="E5" s="4" t="s">
        <v>315</v>
      </c>
    </row>
    <row r="6" spans="1:6" ht="25.5" x14ac:dyDescent="0.2">
      <c r="A6" s="18" t="s">
        <v>125</v>
      </c>
      <c r="B6" s="50" t="s">
        <v>309</v>
      </c>
      <c r="C6" s="72">
        <v>1602</v>
      </c>
      <c r="D6" s="9"/>
      <c r="E6" s="4" t="s">
        <v>315</v>
      </c>
    </row>
    <row r="7" spans="1:6" ht="25.5" x14ac:dyDescent="0.2">
      <c r="A7" s="18" t="s">
        <v>126</v>
      </c>
      <c r="B7" s="50" t="s">
        <v>310</v>
      </c>
      <c r="C7" s="78"/>
      <c r="D7" s="10">
        <f>IF(OR($C$5=0,$C$5=" ",C6=0,C6=" ")," ",C6/$C$5)</f>
        <v>0.96914700544464605</v>
      </c>
      <c r="E7" s="4"/>
    </row>
    <row r="8" spans="1:6" ht="25.5" x14ac:dyDescent="0.2">
      <c r="A8" s="18" t="s">
        <v>127</v>
      </c>
      <c r="B8" s="50" t="s">
        <v>311</v>
      </c>
      <c r="C8" s="83"/>
      <c r="D8" s="9"/>
      <c r="E8" s="4" t="s">
        <v>316</v>
      </c>
    </row>
    <row r="9" spans="1:6" ht="24" x14ac:dyDescent="0.2">
      <c r="A9" s="18" t="s">
        <v>128</v>
      </c>
      <c r="B9" s="50" t="s">
        <v>312</v>
      </c>
      <c r="C9" s="72">
        <v>51</v>
      </c>
      <c r="D9" s="9"/>
      <c r="E9" s="4" t="s">
        <v>315</v>
      </c>
    </row>
    <row r="10" spans="1:6" ht="21" customHeight="1" thickBot="1" x14ac:dyDescent="0.25">
      <c r="A10" s="19" t="s">
        <v>129</v>
      </c>
      <c r="B10" s="52" t="s">
        <v>313</v>
      </c>
      <c r="C10" s="82"/>
      <c r="D10" s="11">
        <f>IF(OR($C$5=0,$C$5=" ",C9=0,C9=" ")," ",C9/$C$5)</f>
        <v>3.0852994555353903E-2</v>
      </c>
      <c r="E10" s="5"/>
      <c r="F10" s="32" t="s">
        <v>163</v>
      </c>
    </row>
    <row r="12" spans="1:6" ht="24.75" customHeight="1" x14ac:dyDescent="0.2">
      <c r="A12" s="113" t="s">
        <v>195</v>
      </c>
      <c r="B12" s="113"/>
      <c r="C12" s="113"/>
      <c r="D12" s="113"/>
      <c r="E12" s="113"/>
    </row>
  </sheetData>
  <mergeCells count="6">
    <mergeCell ref="A12:E12"/>
    <mergeCell ref="A2:E2"/>
    <mergeCell ref="E3:E4"/>
    <mergeCell ref="C3:D3"/>
    <mergeCell ref="A3:A4"/>
    <mergeCell ref="B3:B4"/>
  </mergeCells>
  <pageMargins left="0.7" right="0.7" top="0.75" bottom="0.75" header="0.3" footer="0.3"/>
  <pageSetup paperSize="9" scale="76" orientation="portrait" r:id="rId1"/>
  <headerFooter>
    <oddHeader>&amp;C&amp;"Arial,Bold"&amp;12 2018
 Electricity Performance Reporting Datasheets - Retail</oddHeader>
    <oddFooter>&amp;CCall Centre Performance&amp;R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Normal="100" workbookViewId="0">
      <selection activeCell="C15" sqref="C15"/>
    </sheetView>
  </sheetViews>
  <sheetFormatPr defaultRowHeight="12.75" x14ac:dyDescent="0.2"/>
  <cols>
    <col min="2" max="2" width="49.7109375" customWidth="1"/>
    <col min="3" max="4" width="13" customWidth="1"/>
    <col min="5" max="5" width="32" customWidth="1"/>
  </cols>
  <sheetData>
    <row r="1" spans="1:5" ht="13.5" thickBot="1" x14ac:dyDescent="0.25">
      <c r="A1" s="61" t="str">
        <f>Customers!B1</f>
        <v>Amanda Energy Pty Ltd</v>
      </c>
    </row>
    <row r="2" spans="1:5" ht="13.5" thickBot="1" x14ac:dyDescent="0.25">
      <c r="A2" s="128" t="s">
        <v>130</v>
      </c>
      <c r="B2" s="129"/>
      <c r="C2" s="129"/>
      <c r="D2" s="129"/>
      <c r="E2" s="130"/>
    </row>
    <row r="3" spans="1:5" x14ac:dyDescent="0.2">
      <c r="A3" s="117" t="s">
        <v>12</v>
      </c>
      <c r="B3" s="119" t="s">
        <v>0</v>
      </c>
      <c r="C3" s="131" t="s">
        <v>3</v>
      </c>
      <c r="D3" s="135"/>
      <c r="E3" s="133" t="s">
        <v>13</v>
      </c>
    </row>
    <row r="4" spans="1:5" x14ac:dyDescent="0.2">
      <c r="A4" s="118"/>
      <c r="B4" s="120"/>
      <c r="C4" s="40" t="s">
        <v>1</v>
      </c>
      <c r="D4" s="40" t="s">
        <v>15</v>
      </c>
      <c r="E4" s="134"/>
    </row>
    <row r="5" spans="1:5" ht="38.25" x14ac:dyDescent="0.2">
      <c r="A5" s="18" t="s">
        <v>131</v>
      </c>
      <c r="B5" s="50" t="s">
        <v>167</v>
      </c>
      <c r="C5" s="86">
        <v>0</v>
      </c>
      <c r="D5" s="34"/>
      <c r="E5" s="4"/>
    </row>
    <row r="6" spans="1:5" ht="25.5" x14ac:dyDescent="0.2">
      <c r="A6" s="18" t="s">
        <v>132</v>
      </c>
      <c r="B6" s="50" t="s">
        <v>168</v>
      </c>
      <c r="C6" s="87">
        <v>13</v>
      </c>
      <c r="D6" s="34"/>
      <c r="E6" s="4"/>
    </row>
    <row r="7" spans="1:5" ht="25.5" x14ac:dyDescent="0.2">
      <c r="A7" s="18" t="s">
        <v>133</v>
      </c>
      <c r="B7" s="50" t="s">
        <v>169</v>
      </c>
      <c r="C7" s="88">
        <v>0</v>
      </c>
      <c r="D7" s="34"/>
      <c r="E7" s="4"/>
    </row>
    <row r="8" spans="1:5" ht="38.25" x14ac:dyDescent="0.2">
      <c r="A8" s="18" t="s">
        <v>134</v>
      </c>
      <c r="B8" s="50" t="s">
        <v>170</v>
      </c>
      <c r="C8" s="89"/>
      <c r="D8" s="91">
        <v>0</v>
      </c>
      <c r="E8" s="4"/>
    </row>
    <row r="9" spans="1:5" ht="26.25" customHeight="1" x14ac:dyDescent="0.2">
      <c r="A9" s="18" t="s">
        <v>135</v>
      </c>
      <c r="B9" s="50" t="s">
        <v>171</v>
      </c>
      <c r="C9" s="89"/>
      <c r="D9" s="92">
        <v>3432.49</v>
      </c>
      <c r="E9" s="4"/>
    </row>
    <row r="10" spans="1:5" ht="38.25" x14ac:dyDescent="0.2">
      <c r="A10" s="18" t="s">
        <v>142</v>
      </c>
      <c r="B10" s="50" t="s">
        <v>172</v>
      </c>
      <c r="C10" s="87">
        <v>0</v>
      </c>
      <c r="D10" s="34"/>
      <c r="E10" s="4"/>
    </row>
    <row r="11" spans="1:5" ht="38.25" x14ac:dyDescent="0.2">
      <c r="A11" s="18" t="s">
        <v>143</v>
      </c>
      <c r="B11" s="50" t="s">
        <v>173</v>
      </c>
      <c r="C11" s="88">
        <v>0</v>
      </c>
      <c r="D11" s="34"/>
      <c r="E11" s="4"/>
    </row>
    <row r="12" spans="1:5" ht="38.25" x14ac:dyDescent="0.2">
      <c r="A12" s="18" t="s">
        <v>144</v>
      </c>
      <c r="B12" s="50" t="s">
        <v>174</v>
      </c>
      <c r="C12" s="87">
        <v>0</v>
      </c>
      <c r="D12" s="34"/>
      <c r="E12" s="4"/>
    </row>
    <row r="13" spans="1:5" ht="31.5" customHeight="1" x14ac:dyDescent="0.2">
      <c r="A13" s="18" t="s">
        <v>145</v>
      </c>
      <c r="B13" s="50" t="s">
        <v>175</v>
      </c>
      <c r="C13" s="88">
        <v>0</v>
      </c>
      <c r="D13" s="34"/>
      <c r="E13" s="4"/>
    </row>
    <row r="14" spans="1:5" ht="51" x14ac:dyDescent="0.2">
      <c r="A14" s="18" t="s">
        <v>146</v>
      </c>
      <c r="B14" s="50" t="s">
        <v>176</v>
      </c>
      <c r="C14" s="87">
        <v>0</v>
      </c>
      <c r="D14" s="34"/>
      <c r="E14" s="4"/>
    </row>
    <row r="15" spans="1:5" ht="39" thickBot="1" x14ac:dyDescent="0.25">
      <c r="A15" s="19" t="s">
        <v>147</v>
      </c>
      <c r="B15" s="51" t="s">
        <v>177</v>
      </c>
      <c r="C15" s="90">
        <v>0</v>
      </c>
      <c r="D15" s="47"/>
      <c r="E15" s="5"/>
    </row>
    <row r="16" spans="1:5" x14ac:dyDescent="0.2">
      <c r="C16" s="43"/>
      <c r="D16" s="43"/>
      <c r="E16" s="41"/>
    </row>
    <row r="17" spans="1:5" ht="12.75" customHeight="1" x14ac:dyDescent="0.2">
      <c r="A17" s="56" t="s">
        <v>164</v>
      </c>
      <c r="B17" s="16"/>
      <c r="C17" s="16"/>
      <c r="D17" s="16"/>
      <c r="E17" s="16"/>
    </row>
    <row r="18" spans="1:5" x14ac:dyDescent="0.2">
      <c r="A18" s="56" t="s">
        <v>196</v>
      </c>
      <c r="C18" s="43"/>
      <c r="D18" s="43"/>
      <c r="E18" s="41"/>
    </row>
    <row r="19" spans="1:5" x14ac:dyDescent="0.2">
      <c r="C19" s="44"/>
      <c r="D19" s="43"/>
      <c r="E19" s="41"/>
    </row>
    <row r="20" spans="1:5" x14ac:dyDescent="0.2">
      <c r="C20" s="42"/>
      <c r="D20" s="42"/>
      <c r="E20" s="42"/>
    </row>
  </sheetData>
  <mergeCells count="5">
    <mergeCell ref="A2:E2"/>
    <mergeCell ref="A3:A4"/>
    <mergeCell ref="B3:B4"/>
    <mergeCell ref="C3:D3"/>
    <mergeCell ref="E3:E4"/>
  </mergeCells>
  <pageMargins left="0.7" right="0.7" top="0.75" bottom="0.75" header="0.3" footer="0.3"/>
  <pageSetup paperSize="9" scale="76" orientation="portrait" r:id="rId1"/>
  <headerFooter>
    <oddHeader>&amp;C&amp;"Arial,Bold"&amp;12 2018 Electricity Performance Reporting Datasheets - Retail</oddHeader>
    <oddFooter>&amp;CEnergy Bill Debt Indicators&amp;R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Read this first</vt:lpstr>
      <vt:lpstr>Customers</vt:lpstr>
      <vt:lpstr>Affordability</vt:lpstr>
      <vt:lpstr>Disconnections for Non-Payment</vt:lpstr>
      <vt:lpstr>Reconnections</vt:lpstr>
      <vt:lpstr>Complaints</vt:lpstr>
      <vt:lpstr>Compensation Payments</vt:lpstr>
      <vt:lpstr>Call Centre Performance</vt:lpstr>
      <vt:lpstr>Energy Bill Debt Indicators</vt:lpstr>
      <vt:lpstr>Hardship Programs</vt:lpstr>
      <vt:lpstr>Affordability!Print_Area</vt:lpstr>
      <vt:lpstr>'Call Centre Performance'!Print_Area</vt:lpstr>
      <vt:lpstr>'Compensation Payments'!Print_Area</vt:lpstr>
      <vt:lpstr>Complaints!Print_Area</vt:lpstr>
      <vt:lpstr>Customers!Print_Area</vt:lpstr>
      <vt:lpstr>'Disconnections for Non-Payment'!Print_Area</vt:lpstr>
      <vt:lpstr>'Energy Bill Debt Indicators'!Print_Area</vt:lpstr>
      <vt:lpstr>'Hardship Programs'!Print_Area</vt:lpstr>
      <vt:lpstr>'Read this first'!Print_Area</vt:lpstr>
      <vt:lpstr>Reconnections!Print_Area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AmandaEnergy</cp:lastModifiedBy>
  <cp:lastPrinted>2018-04-04T02:15:48Z</cp:lastPrinted>
  <dcterms:created xsi:type="dcterms:W3CDTF">2007-04-23T01:19:35Z</dcterms:created>
  <dcterms:modified xsi:type="dcterms:W3CDTF">2018-09-20T04:59:28Z</dcterms:modified>
</cp:coreProperties>
</file>